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Aufgabe 1 und 2" sheetId="1" r:id="rId1"/>
    <sheet name="Aufgabe 3 und 4" sheetId="2" r:id="rId2"/>
    <sheet name="Aufgabe 5 und 6" sheetId="3" r:id="rId3"/>
    <sheet name="Aufgabe 7 und 8" sheetId="4" r:id="rId4"/>
  </sheets>
  <definedNames/>
  <calcPr fullCalcOnLoad="1"/>
</workbook>
</file>

<file path=xl/sharedStrings.xml><?xml version="1.0" encoding="utf-8"?>
<sst xmlns="http://schemas.openxmlformats.org/spreadsheetml/2006/main" count="498" uniqueCount="179">
  <si>
    <t>A(</t>
  </si>
  <si>
    <t>)</t>
  </si>
  <si>
    <t>B(</t>
  </si>
  <si>
    <t>© Otto Fell Gymnasium Walldorf</t>
  </si>
  <si>
    <t>Ebenen im Raum</t>
  </si>
  <si>
    <t>Aufgabe 1</t>
  </si>
  <si>
    <t>x  =</t>
  </si>
  <si>
    <t>+s</t>
  </si>
  <si>
    <t xml:space="preserve">e:  </t>
  </si>
  <si>
    <t>r</t>
  </si>
  <si>
    <t>s</t>
  </si>
  <si>
    <t>L</t>
  </si>
  <si>
    <t>dreiecksform erreicht</t>
  </si>
  <si>
    <t>x1</t>
  </si>
  <si>
    <t>x2</t>
  </si>
  <si>
    <t>x3</t>
  </si>
  <si>
    <t>nicht hier</t>
  </si>
  <si>
    <t>u</t>
  </si>
  <si>
    <t>v</t>
  </si>
  <si>
    <r>
      <t>e</t>
    </r>
    <r>
      <rPr>
        <vertAlign val="subscript"/>
        <sz val="16"/>
        <rFont val="Arial"/>
        <family val="2"/>
      </rPr>
      <t>1</t>
    </r>
    <r>
      <rPr>
        <sz val="16"/>
        <rFont val="Arial"/>
        <family val="0"/>
      </rPr>
      <t xml:space="preserve">:  </t>
    </r>
  </si>
  <si>
    <t>+r</t>
  </si>
  <si>
    <t>Wähle Vektor OA als Stützvektor und die Vektoren AB und AC als Spannvektoren.</t>
  </si>
  <si>
    <t>C(</t>
  </si>
  <si>
    <t>zu AB oder AC sind und der Stützvektor nicht OA, OB oder OC ist.</t>
  </si>
  <si>
    <t>die Ebenengleichung gemacht ist und</t>
  </si>
  <si>
    <t>die Ergebnisse richtig sind.</t>
  </si>
  <si>
    <t>stellt fest ob ebenen identisch</t>
  </si>
  <si>
    <t>prüft ob Punkte ebene bilden</t>
  </si>
  <si>
    <t>stellt fest ob 1* Spvektor parallel zu 1 Spvektor ist</t>
  </si>
  <si>
    <t>stellt fest ob 1* Spvektor parallel zu 2 Spvektor ist</t>
  </si>
  <si>
    <t>stellt fest ob 2* Spvektor parallel zu 1 Spvektor ist</t>
  </si>
  <si>
    <t>stellt fest ob 2* Spvektor parallel zu 2 Spvektor ist</t>
  </si>
  <si>
    <t>Gib eine Gleichung der Ebene in Parameterform an, die durch die 3 Punkte A, B und C festgelegt ist.</t>
  </si>
  <si>
    <t>(Du kannst eigene Werte in die blauen Felder eingeben)</t>
  </si>
  <si>
    <t>Aufgabe 2</t>
  </si>
  <si>
    <r>
      <t>Bestimme die fehlende(n) Koordinate(n) so, dass die Punkte in der Ebene e</t>
    </r>
    <r>
      <rPr>
        <vertAlign val="subscript"/>
        <sz val="12"/>
        <rFont val="Arial"/>
        <family val="2"/>
      </rPr>
      <t xml:space="preserve">1 </t>
    </r>
    <r>
      <rPr>
        <sz val="12"/>
        <rFont val="Arial"/>
        <family val="2"/>
      </rPr>
      <t>liegen.</t>
    </r>
  </si>
  <si>
    <t>D(</t>
  </si>
  <si>
    <t>E(</t>
  </si>
  <si>
    <t>F(</t>
  </si>
  <si>
    <t>Liegt D in der Ebene ?</t>
  </si>
  <si>
    <t>runden entfernt</t>
  </si>
  <si>
    <t>Liegt E in der Ebene ?</t>
  </si>
  <si>
    <t>Die Felder wechseln</t>
  </si>
  <si>
    <t>erst die Farbe von rot</t>
  </si>
  <si>
    <t xml:space="preserve">auf grün, wenn beide </t>
  </si>
  <si>
    <t>Koordinaten richtig</t>
  </si>
  <si>
    <t>eingegeben wurden</t>
  </si>
  <si>
    <t>Liegt F in der Ebene ?</t>
  </si>
  <si>
    <r>
      <t xml:space="preserve">KL steht für </t>
    </r>
    <r>
      <rPr>
        <sz val="10"/>
        <color indexed="10"/>
        <rFont val="Arial"/>
        <family val="2"/>
      </rPr>
      <t>k</t>
    </r>
    <r>
      <rPr>
        <sz val="10"/>
        <rFont val="Arial"/>
        <family val="0"/>
      </rPr>
      <t xml:space="preserve">eine </t>
    </r>
    <r>
      <rPr>
        <sz val="10"/>
        <color indexed="10"/>
        <rFont val="Arial"/>
        <family val="2"/>
      </rPr>
      <t>L</t>
    </r>
    <r>
      <rPr>
        <sz val="10"/>
        <rFont val="Arial"/>
        <family val="0"/>
      </rPr>
      <t>ösung.</t>
    </r>
  </si>
  <si>
    <t>Runde jeweils auf die 2. Dezimale.</t>
  </si>
  <si>
    <t>Sollte es keine Lösung geben, trage KL ein.</t>
  </si>
  <si>
    <t>Gegeben ist die Gleichung einer Ebene in Parameterform.</t>
  </si>
  <si>
    <t xml:space="preserve">Wandle diese Gleichung in eine Koordinatengleichung der Ebene um. </t>
  </si>
  <si>
    <r>
      <t>x</t>
    </r>
    <r>
      <rPr>
        <vertAlign val="subscript"/>
        <sz val="18"/>
        <rFont val="Arial"/>
        <family val="0"/>
      </rPr>
      <t xml:space="preserve">1 </t>
    </r>
    <r>
      <rPr>
        <sz val="18"/>
        <rFont val="Arial"/>
        <family val="0"/>
      </rPr>
      <t>+</t>
    </r>
  </si>
  <si>
    <r>
      <t>x</t>
    </r>
    <r>
      <rPr>
        <vertAlign val="subscript"/>
        <sz val="18"/>
        <rFont val="Arial"/>
        <family val="0"/>
      </rPr>
      <t xml:space="preserve">2 </t>
    </r>
    <r>
      <rPr>
        <sz val="18"/>
        <rFont val="Arial"/>
        <family val="0"/>
      </rPr>
      <t>+</t>
    </r>
  </si>
  <si>
    <r>
      <t>x</t>
    </r>
    <r>
      <rPr>
        <vertAlign val="subscript"/>
        <sz val="18"/>
        <rFont val="Arial"/>
        <family val="0"/>
      </rPr>
      <t xml:space="preserve">3 </t>
    </r>
    <r>
      <rPr>
        <sz val="18"/>
        <rFont val="Arial"/>
        <family val="0"/>
      </rPr>
      <t>=</t>
    </r>
  </si>
  <si>
    <t>Gib eine Gleichung der Ebene in Koordinatenform an, die durch die 3 Punkte A, B und C festgelegt ist.</t>
  </si>
  <si>
    <r>
      <t>a</t>
    </r>
    <r>
      <rPr>
        <vertAlign val="subscript"/>
        <sz val="18"/>
        <rFont val="Arial"/>
        <family val="0"/>
      </rPr>
      <t xml:space="preserve">1 </t>
    </r>
  </si>
  <si>
    <r>
      <t>a</t>
    </r>
    <r>
      <rPr>
        <vertAlign val="subscript"/>
        <sz val="18"/>
        <rFont val="Arial"/>
        <family val="0"/>
      </rPr>
      <t>2</t>
    </r>
  </si>
  <si>
    <t>b</t>
  </si>
  <si>
    <t>Die Gleichung einer Ebene in Koordinatenform lautet.</t>
  </si>
  <si>
    <t>Daraus folgt folgendes LGS</t>
  </si>
  <si>
    <t>=b</t>
  </si>
  <si>
    <r>
      <t>+ a</t>
    </r>
    <r>
      <rPr>
        <vertAlign val="subscript"/>
        <sz val="18"/>
        <rFont val="Arial"/>
        <family val="0"/>
      </rPr>
      <t>2</t>
    </r>
  </si>
  <si>
    <t>Alle drei Punkte müssen die Ebenengleichung erfüllen.</t>
  </si>
  <si>
    <t>x1 +</t>
  </si>
  <si>
    <t>x2 +</t>
  </si>
  <si>
    <t>a1</t>
  </si>
  <si>
    <t>a2</t>
  </si>
  <si>
    <t>a3</t>
  </si>
  <si>
    <t>n  =</t>
  </si>
  <si>
    <t>n1</t>
  </si>
  <si>
    <t>n2</t>
  </si>
  <si>
    <t>n3</t>
  </si>
  <si>
    <t>vergleicht die berechnete mit eingegbener Ebene</t>
  </si>
  <si>
    <t>x3 =</t>
  </si>
  <si>
    <t>Berechnete Ebenengleichung aus Normalenvektor</t>
  </si>
  <si>
    <t xml:space="preserve">Die Zellen wechseln erst dann ihre Farbe von rot nach grün, </t>
  </si>
  <si>
    <t xml:space="preserve">e1:  </t>
  </si>
  <si>
    <r>
      <t>+ a</t>
    </r>
    <r>
      <rPr>
        <vertAlign val="subscript"/>
        <sz val="18"/>
        <rFont val="Arial"/>
        <family val="0"/>
      </rPr>
      <t>3</t>
    </r>
  </si>
  <si>
    <t>berechnete Ebenengleichung</t>
  </si>
  <si>
    <t>Wähle den Parameter b geschickt und berechne das LGS.</t>
  </si>
  <si>
    <t>auf die 3. Dezimale gerundet in die Zellen ein.</t>
  </si>
  <si>
    <r>
      <t>Trage die berechneten Werte für a</t>
    </r>
    <r>
      <rPr>
        <vertAlign val="subscript"/>
        <sz val="12"/>
        <rFont val="Arial"/>
        <family val="2"/>
      </rPr>
      <t>1</t>
    </r>
    <r>
      <rPr>
        <sz val="12"/>
        <rFont val="Arial"/>
        <family val="0"/>
      </rPr>
      <t>, 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0"/>
      </rPr>
      <t xml:space="preserve"> und a</t>
    </r>
    <r>
      <rPr>
        <vertAlign val="subscript"/>
        <sz val="12"/>
        <rFont val="Arial"/>
        <family val="2"/>
      </rPr>
      <t>3</t>
    </r>
    <r>
      <rPr>
        <sz val="12"/>
        <rFont val="Arial"/>
        <family val="0"/>
      </rPr>
      <t xml:space="preserve"> </t>
    </r>
  </si>
  <si>
    <t>vergleicht die berechnete mit eingegebener Ebene</t>
  </si>
  <si>
    <t>Aus dieser Parametergleichung der Ebene</t>
  </si>
  <si>
    <t>folgt folgendes LGS</t>
  </si>
  <si>
    <r>
      <t>x</t>
    </r>
    <r>
      <rPr>
        <vertAlign val="subscript"/>
        <sz val="18"/>
        <rFont val="Arial"/>
        <family val="2"/>
      </rPr>
      <t>1</t>
    </r>
    <r>
      <rPr>
        <sz val="18"/>
        <rFont val="Arial"/>
        <family val="0"/>
      </rPr>
      <t>=</t>
    </r>
  </si>
  <si>
    <r>
      <t>x</t>
    </r>
    <r>
      <rPr>
        <vertAlign val="subscript"/>
        <sz val="18"/>
        <rFont val="Arial"/>
        <family val="2"/>
      </rPr>
      <t>2</t>
    </r>
    <r>
      <rPr>
        <sz val="18"/>
        <rFont val="Arial"/>
        <family val="0"/>
      </rPr>
      <t>=</t>
    </r>
  </si>
  <si>
    <r>
      <t>x</t>
    </r>
    <r>
      <rPr>
        <vertAlign val="subscript"/>
        <sz val="18"/>
        <rFont val="Arial"/>
        <family val="2"/>
      </rPr>
      <t>3</t>
    </r>
    <r>
      <rPr>
        <sz val="18"/>
        <rFont val="Arial"/>
        <family val="0"/>
      </rPr>
      <t>=</t>
    </r>
  </si>
  <si>
    <t>+ s</t>
  </si>
  <si>
    <r>
      <t xml:space="preserve">Trage die berechneten Werte </t>
    </r>
    <r>
      <rPr>
        <sz val="12"/>
        <rFont val="Arial"/>
        <family val="0"/>
      </rPr>
      <t xml:space="preserve"> </t>
    </r>
  </si>
  <si>
    <t>+ r</t>
  </si>
  <si>
    <t>ohne runden</t>
  </si>
  <si>
    <t>gerundet wegen brüche</t>
  </si>
  <si>
    <t>runden wegen eingabe brüche</t>
  </si>
  <si>
    <t xml:space="preserve">der Ebene sein. </t>
  </si>
  <si>
    <r>
      <t>n</t>
    </r>
    <r>
      <rPr>
        <vertAlign val="subscript"/>
        <sz val="18"/>
        <rFont val="Arial"/>
        <family val="2"/>
      </rPr>
      <t>1</t>
    </r>
  </si>
  <si>
    <r>
      <t>n</t>
    </r>
    <r>
      <rPr>
        <vertAlign val="subscript"/>
        <sz val="18"/>
        <rFont val="Arial"/>
        <family val="2"/>
      </rPr>
      <t>2</t>
    </r>
  </si>
  <si>
    <r>
      <t>n</t>
    </r>
    <r>
      <rPr>
        <vertAlign val="subscript"/>
        <sz val="18"/>
        <rFont val="Arial"/>
        <family val="2"/>
      </rPr>
      <t>3</t>
    </r>
  </si>
  <si>
    <t>Der Normalenvektor n muss orthogonal zu beiden Spannvektoren</t>
  </si>
  <si>
    <t>= 0</t>
  </si>
  <si>
    <t>Spannvektoren muss 0 sein.</t>
  </si>
  <si>
    <r>
      <t xml:space="preserve"> +n</t>
    </r>
    <r>
      <rPr>
        <vertAlign val="subscript"/>
        <sz val="18"/>
        <rFont val="Arial"/>
        <family val="2"/>
      </rPr>
      <t>2</t>
    </r>
  </si>
  <si>
    <r>
      <t xml:space="preserve"> +n</t>
    </r>
    <r>
      <rPr>
        <vertAlign val="subscript"/>
        <sz val="18"/>
        <rFont val="Arial"/>
        <family val="2"/>
      </rPr>
      <t>3</t>
    </r>
  </si>
  <si>
    <t xml:space="preserve">Das heißt das Skalarprodukt vom Normalenvektor und den </t>
  </si>
  <si>
    <t>dieses Parameters aus.</t>
  </si>
  <si>
    <t>vergleicht denberechneten mit dem eingegebenen Normalenvektor</t>
  </si>
  <si>
    <t>berechnet normalenvektor ohne runden</t>
  </si>
  <si>
    <t xml:space="preserve">Ist dein berechneter Normalenvektor richtig, dann trage </t>
  </si>
  <si>
    <t>ihn in die untere Gleichung ein.</t>
  </si>
  <si>
    <t>Als Stützvektor wähle den Stützvektor der Parametergleichung.</t>
  </si>
  <si>
    <r>
      <t>x</t>
    </r>
    <r>
      <rPr>
        <vertAlign val="subscript"/>
        <sz val="18"/>
        <rFont val="Arial"/>
        <family val="2"/>
      </rPr>
      <t xml:space="preserve">1  </t>
    </r>
    <r>
      <rPr>
        <sz val="18"/>
        <rFont val="Arial"/>
        <family val="2"/>
      </rPr>
      <t>-</t>
    </r>
  </si>
  <si>
    <r>
      <t>x</t>
    </r>
    <r>
      <rPr>
        <vertAlign val="subscript"/>
        <sz val="18"/>
        <rFont val="Arial"/>
        <family val="2"/>
      </rPr>
      <t xml:space="preserve">2  </t>
    </r>
    <r>
      <rPr>
        <sz val="18"/>
        <rFont val="Arial"/>
        <family val="2"/>
      </rPr>
      <t>-</t>
    </r>
  </si>
  <si>
    <r>
      <t>x</t>
    </r>
    <r>
      <rPr>
        <vertAlign val="subscript"/>
        <sz val="18"/>
        <rFont val="Arial"/>
        <family val="2"/>
      </rPr>
      <t xml:space="preserve">3 </t>
    </r>
    <r>
      <rPr>
        <sz val="18"/>
        <rFont val="Arial"/>
        <family val="0"/>
      </rPr>
      <t xml:space="preserve"> -</t>
    </r>
  </si>
  <si>
    <t>und</t>
  </si>
  <si>
    <t>Gegeben ist die Gleichung einer Ebene in Normalenform</t>
  </si>
  <si>
    <r>
      <t>e</t>
    </r>
    <r>
      <rPr>
        <vertAlign val="subscript"/>
        <sz val="16"/>
        <rFont val="Arial"/>
        <family val="2"/>
      </rPr>
      <t>2</t>
    </r>
    <r>
      <rPr>
        <sz val="16"/>
        <rFont val="Arial"/>
        <family val="0"/>
      </rPr>
      <t xml:space="preserve">:  </t>
    </r>
  </si>
  <si>
    <t>Wende das Skalarprodukt auf die Gleichung an,</t>
  </si>
  <si>
    <t>und  du erhälst die Gleichung der Ebene in Koordinatenform.</t>
  </si>
  <si>
    <t>Gegeben ist die Gleichung einer Ebene in Koordinatenform.</t>
  </si>
  <si>
    <t xml:space="preserve">Wandle diese Gleichung in eine Normalengleichung der Ebene um. </t>
  </si>
  <si>
    <t>berechnet Normalenvektor</t>
  </si>
  <si>
    <t>runden wegen eingabe Brüche</t>
  </si>
  <si>
    <t>Dreiecksform erreicht</t>
  </si>
  <si>
    <t>wenn der letzte Wert richtig eingeben ist.</t>
  </si>
  <si>
    <t xml:space="preserve">Einen möglicher Normalenvektor bilden die Koeffizienten </t>
  </si>
  <si>
    <t>a1; a2 und a3 der Koordinatengleichung.</t>
  </si>
  <si>
    <t>Berechnet Punkt in Ebene Aufgabe 2</t>
  </si>
  <si>
    <t>vergleicht den Normalenvektor der Ebene mit dem eingegebenen Normalenvektor</t>
  </si>
  <si>
    <t xml:space="preserve">Als Stützvektor wähle den Ortsvektor eines beliebigen </t>
  </si>
  <si>
    <t>Punktes, der in der Ebene liegt.</t>
  </si>
  <si>
    <t>Aufgabe 3</t>
  </si>
  <si>
    <t>Aufgabe 4</t>
  </si>
  <si>
    <t>Aufgabe 5</t>
  </si>
  <si>
    <t>Gleichung der Ebene durch die drei Punkte</t>
  </si>
  <si>
    <t>7. Ebene von Parameterform in Normalenform umwandeln.</t>
  </si>
  <si>
    <t>8. Ebene von Normalenform in Koordinatenform umwandeln.</t>
  </si>
  <si>
    <t>Aufgabe 7</t>
  </si>
  <si>
    <t>Aufgabe 8</t>
  </si>
  <si>
    <t>5. Ebene von Parameterform in Koordinatenform umwandeln.</t>
  </si>
  <si>
    <t>6. Ebene von Koordinatenform in Normalenform umwandeln.</t>
  </si>
  <si>
    <t>Aufgabe 6</t>
  </si>
  <si>
    <t>4. Ebene von Koordinatenform in Parameterform umwandeln.</t>
  </si>
  <si>
    <t>3. Ebene durch drei Punkte in Koordinatenform umwandeln.</t>
  </si>
  <si>
    <t>Zurück zur Auswahl</t>
  </si>
  <si>
    <t>berechnet normalenvektor Aufgabe3</t>
  </si>
  <si>
    <t>Wandle die Koordinatengleichung in eine Parametergleichung der Ebene um.</t>
  </si>
  <si>
    <t xml:space="preserve">berechnete Gleichung der Ebene </t>
  </si>
  <si>
    <t>test liegt Punkt in Ebene</t>
  </si>
  <si>
    <t>stellt fest ob ebenen identisch sind</t>
  </si>
  <si>
    <t>kein runden hier</t>
  </si>
  <si>
    <r>
      <t>Wenn a</t>
    </r>
    <r>
      <rPr>
        <vertAlign val="subscript"/>
        <sz val="12"/>
        <rFont val="Arial"/>
        <family val="0"/>
      </rPr>
      <t>1</t>
    </r>
    <r>
      <rPr>
        <sz val="12"/>
        <rFont val="Arial"/>
        <family val="0"/>
      </rPr>
      <t xml:space="preserve"> ungleich 0 ist setze x</t>
    </r>
    <r>
      <rPr>
        <vertAlign val="subscript"/>
        <sz val="12"/>
        <rFont val="Arial"/>
        <family val="0"/>
      </rPr>
      <t>2</t>
    </r>
    <r>
      <rPr>
        <sz val="12"/>
        <rFont val="Arial"/>
        <family val="0"/>
      </rPr>
      <t>=r und x</t>
    </r>
    <r>
      <rPr>
        <vertAlign val="subscript"/>
        <sz val="12"/>
        <rFont val="Arial"/>
        <family val="0"/>
      </rPr>
      <t>3</t>
    </r>
    <r>
      <rPr>
        <sz val="12"/>
        <rFont val="Arial"/>
        <family val="0"/>
      </rPr>
      <t>=s</t>
    </r>
  </si>
  <si>
    <r>
      <t>Drücke x</t>
    </r>
    <r>
      <rPr>
        <vertAlign val="subscript"/>
        <sz val="12"/>
        <rFont val="Arial"/>
        <family val="0"/>
      </rPr>
      <t>1</t>
    </r>
    <r>
      <rPr>
        <sz val="12"/>
        <rFont val="Arial"/>
        <family val="0"/>
      </rPr>
      <t>, x</t>
    </r>
    <r>
      <rPr>
        <vertAlign val="subscript"/>
        <sz val="12"/>
        <rFont val="Arial"/>
        <family val="0"/>
      </rPr>
      <t>2</t>
    </r>
    <r>
      <rPr>
        <sz val="12"/>
        <rFont val="Arial"/>
        <family val="0"/>
      </rPr>
      <t xml:space="preserve"> und x</t>
    </r>
    <r>
      <rPr>
        <vertAlign val="subscript"/>
        <sz val="12"/>
        <rFont val="Arial"/>
        <family val="0"/>
      </rPr>
      <t>3</t>
    </r>
    <r>
      <rPr>
        <sz val="12"/>
        <rFont val="Arial"/>
        <family val="0"/>
      </rPr>
      <t xml:space="preserve"> mit r und s aus.</t>
    </r>
  </si>
  <si>
    <t>Aufgabe 1:</t>
  </si>
  <si>
    <t>Aufgabe 2:</t>
  </si>
  <si>
    <t>Aufgabe 3:</t>
  </si>
  <si>
    <t>Aufgabe 4:</t>
  </si>
  <si>
    <t>Aufgabe 5:</t>
  </si>
  <si>
    <t>Aufgabe 6:</t>
  </si>
  <si>
    <t>Aufgabe 7:</t>
  </si>
  <si>
    <t>Aufgabe 8:</t>
  </si>
  <si>
    <t>Punkte bestimmen, die in einer Ebene liegen.</t>
  </si>
  <si>
    <t>Koordinatengleichung einer Ebene bestimmen, die durch 3 Punkte festgelegt ist.</t>
  </si>
  <si>
    <t>Ebenengleichung in Parameterform aufstellen, die durch die 3 Punkte A, B und C festgelegt ist.</t>
  </si>
  <si>
    <t>Ebene von Koordinatenform in Parameterform umwandeln.</t>
  </si>
  <si>
    <t>Ebene von Parameterform in Koordinatenform umwandeln.</t>
  </si>
  <si>
    <t>Ebene von Koordinatenform in Normalenform umwandeln.</t>
  </si>
  <si>
    <t>Ebene von Parameterform in Normalenform umwandeln.</t>
  </si>
  <si>
    <t>Ebene von Normalenform in Koordinatenform umwandeln.</t>
  </si>
  <si>
    <t>© otto fell</t>
  </si>
  <si>
    <t>Wähle eine Aufgabe aus.</t>
  </si>
  <si>
    <r>
      <t xml:space="preserve">Gib eine weitere Gleichung  der selben Ebene an, bei der die Spannvektoren aber </t>
    </r>
    <r>
      <rPr>
        <sz val="12"/>
        <color indexed="10"/>
        <rFont val="Arial"/>
        <family val="2"/>
      </rPr>
      <t xml:space="preserve">nicht parallel </t>
    </r>
  </si>
  <si>
    <t>Die Felder wechseln erst die Farbe</t>
  </si>
  <si>
    <t xml:space="preserve">von rot nach grün, wenn der letzte Eintrag in </t>
  </si>
  <si>
    <t>wenn der letzte Wert richtig eingegeben ist.</t>
  </si>
  <si>
    <t>Eliminiere die Parameter r und s.</t>
  </si>
  <si>
    <t xml:space="preserve">Löse das LGS, wähle eine der Variablen als Parameter </t>
  </si>
  <si>
    <t xml:space="preserve">und drücke die anderen Variablen in Abhängigkeit 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</si>
</sst>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000000"/>
    <numFmt numFmtId="175" formatCode="0.00000"/>
    <numFmt numFmtId="176" formatCode="#\ ???/???"/>
  </numFmts>
  <fonts count="53">
    <font>
      <sz val="10"/>
      <name val="Arial"/>
      <family val="0"/>
    </font>
    <font>
      <sz val="14"/>
      <name val="Arial"/>
      <family val="2"/>
    </font>
    <font>
      <sz val="10"/>
      <color indexed="10"/>
      <name val="Arial"/>
      <family val="0"/>
    </font>
    <font>
      <sz val="12"/>
      <name val="Arial"/>
      <family val="0"/>
    </font>
    <font>
      <sz val="16"/>
      <name val="Arial"/>
      <family val="0"/>
    </font>
    <font>
      <sz val="20"/>
      <name val="Arial"/>
      <family val="2"/>
    </font>
    <font>
      <sz val="10"/>
      <color indexed="9"/>
      <name val="Arial"/>
      <family val="0"/>
    </font>
    <font>
      <vertAlign val="subscript"/>
      <sz val="16"/>
      <name val="Arial"/>
      <family val="2"/>
    </font>
    <font>
      <sz val="14"/>
      <color indexed="10"/>
      <name val="Arial"/>
      <family val="2"/>
    </font>
    <font>
      <sz val="16"/>
      <color indexed="10"/>
      <name val="Arial"/>
      <family val="0"/>
    </font>
    <font>
      <sz val="11"/>
      <color indexed="48"/>
      <name val="Arial"/>
      <family val="2"/>
    </font>
    <font>
      <vertAlign val="subscript"/>
      <sz val="12"/>
      <name val="Arial"/>
      <family val="2"/>
    </font>
    <font>
      <sz val="8"/>
      <name val="Arial"/>
      <family val="0"/>
    </font>
    <font>
      <sz val="18"/>
      <name val="Arial"/>
      <family val="0"/>
    </font>
    <font>
      <vertAlign val="subscript"/>
      <sz val="18"/>
      <name val="Arial"/>
      <family val="0"/>
    </font>
    <font>
      <sz val="12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5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6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1" fillId="34" borderId="0" xfId="0" applyFont="1" applyFill="1" applyAlignment="1" applyProtection="1">
      <alignment horizontal="center" shrinkToFit="1"/>
      <protection locked="0"/>
    </xf>
    <xf numFmtId="0" fontId="4" fillId="33" borderId="0" xfId="0" applyFont="1" applyFill="1" applyAlignment="1">
      <alignment horizontal="left" shrinkToFit="1"/>
    </xf>
    <xf numFmtId="0" fontId="0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Alignment="1">
      <alignment/>
    </xf>
    <xf numFmtId="0" fontId="6" fillId="33" borderId="0" xfId="0" applyFont="1" applyFill="1" applyAlignment="1" applyProtection="1">
      <alignment shrinkToFit="1"/>
      <protection locked="0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 quotePrefix="1">
      <alignment horizontal="center"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 shrinkToFit="1"/>
    </xf>
    <xf numFmtId="0" fontId="4" fillId="33" borderId="0" xfId="0" applyFont="1" applyFill="1" applyAlignment="1">
      <alignment horizontal="center" shrinkToFit="1"/>
    </xf>
    <xf numFmtId="0" fontId="4" fillId="33" borderId="0" xfId="0" applyFont="1" applyFill="1" applyAlignment="1" quotePrefix="1">
      <alignment horizontal="center" shrinkToFit="1"/>
    </xf>
    <xf numFmtId="0" fontId="0" fillId="33" borderId="0" xfId="0" applyFill="1" applyAlignment="1">
      <alignment horizontal="center" shrinkToFit="1"/>
    </xf>
    <xf numFmtId="0" fontId="3" fillId="33" borderId="0" xfId="0" applyFont="1" applyFill="1" applyAlignment="1">
      <alignment horizontal="center" shrinkToFit="1"/>
    </xf>
    <xf numFmtId="0" fontId="0" fillId="33" borderId="0" xfId="0" applyFill="1" applyAlignment="1">
      <alignment shrinkToFit="1"/>
    </xf>
    <xf numFmtId="0" fontId="6" fillId="33" borderId="0" xfId="0" applyFont="1" applyFill="1" applyAlignment="1">
      <alignment horizontal="center" shrinkToFit="1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0" fontId="6" fillId="33" borderId="0" xfId="0" applyNumberFormat="1" applyFont="1" applyFill="1" applyAlignment="1">
      <alignment horizontal="center" shrinkToFit="1"/>
    </xf>
    <xf numFmtId="0" fontId="1" fillId="34" borderId="0" xfId="0" applyNumberFormat="1" applyFont="1" applyFill="1" applyAlignment="1" applyProtection="1">
      <alignment horizontal="center" shrinkToFit="1"/>
      <protection locked="0"/>
    </xf>
    <xf numFmtId="0" fontId="13" fillId="33" borderId="0" xfId="0" applyFont="1" applyFill="1" applyAlignment="1">
      <alignment horizontal="right" shrinkToFit="1"/>
    </xf>
    <xf numFmtId="0" fontId="13" fillId="33" borderId="0" xfId="0" applyFont="1" applyFill="1" applyAlignment="1">
      <alignment horizontal="center" shrinkToFit="1"/>
    </xf>
    <xf numFmtId="0" fontId="13" fillId="33" borderId="0" xfId="0" applyFont="1" applyFill="1" applyAlignment="1" quotePrefix="1">
      <alignment horizontal="center" shrinkToFit="1"/>
    </xf>
    <xf numFmtId="0" fontId="15" fillId="33" borderId="0" xfId="0" applyFont="1" applyFill="1" applyAlignment="1">
      <alignment/>
    </xf>
    <xf numFmtId="173" fontId="6" fillId="33" borderId="0" xfId="0" applyNumberFormat="1" applyFont="1" applyFill="1" applyAlignment="1">
      <alignment horizontal="center" shrinkToFit="1"/>
    </xf>
    <xf numFmtId="0" fontId="6" fillId="33" borderId="0" xfId="0" applyNumberFormat="1" applyFont="1" applyFill="1" applyAlignment="1">
      <alignment horizontal="center"/>
    </xf>
    <xf numFmtId="176" fontId="6" fillId="33" borderId="0" xfId="0" applyNumberFormat="1" applyFont="1" applyFill="1" applyAlignment="1">
      <alignment horizontal="center" shrinkToFit="1"/>
    </xf>
    <xf numFmtId="0" fontId="5" fillId="34" borderId="0" xfId="0" applyNumberFormat="1" applyFont="1" applyFill="1" applyAlignment="1" applyProtection="1">
      <alignment horizontal="center" shrinkToFit="1"/>
      <protection locked="0"/>
    </xf>
    <xf numFmtId="0" fontId="3" fillId="33" borderId="0" xfId="0" applyFont="1" applyFill="1" applyAlignment="1">
      <alignment horizontal="right" shrinkToFit="1"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16" fillId="0" borderId="0" xfId="48" applyAlignment="1" applyProtection="1">
      <alignment/>
      <protection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15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 applyProtection="1">
      <alignment/>
      <protection locked="0"/>
    </xf>
    <xf numFmtId="0" fontId="16" fillId="33" borderId="0" xfId="48" applyFill="1" applyAlignment="1" applyProtection="1">
      <alignment/>
      <protection locked="0"/>
    </xf>
    <xf numFmtId="0" fontId="16" fillId="33" borderId="0" xfId="48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13" fillId="34" borderId="0" xfId="0" applyFont="1" applyFill="1" applyAlignment="1" applyProtection="1">
      <alignment horizontal="center" shrinkToFit="1"/>
      <protection locked="0"/>
    </xf>
    <xf numFmtId="0" fontId="18" fillId="33" borderId="0" xfId="0" applyFont="1" applyFill="1" applyAlignment="1">
      <alignment/>
    </xf>
    <xf numFmtId="0" fontId="16" fillId="0" borderId="0" xfId="48" applyAlignment="1" applyProtection="1">
      <alignment/>
      <protection/>
    </xf>
    <xf numFmtId="0" fontId="0" fillId="0" borderId="0" xfId="0" applyAlignment="1">
      <alignment/>
    </xf>
    <xf numFmtId="0" fontId="0" fillId="35" borderId="0" xfId="0" applyFill="1" applyAlignment="1">
      <alignment/>
    </xf>
    <xf numFmtId="0" fontId="2" fillId="33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82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ill>
        <patternFill>
          <bgColor indexed="12"/>
        </patternFill>
      </fill>
    </dxf>
    <dxf>
      <fill>
        <patternFill>
          <bgColor indexed="9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ill>
        <patternFill>
          <bgColor indexed="12"/>
        </patternFill>
      </fill>
    </dxf>
    <dxf>
      <fill>
        <patternFill>
          <bgColor indexed="9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9"/>
        </patternFill>
      </fill>
    </dxf>
    <dxf>
      <fill>
        <patternFill>
          <bgColor indexed="12"/>
        </patternFill>
      </fill>
    </dxf>
    <dxf>
      <fill>
        <patternFill>
          <bgColor indexed="9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3</xdr:col>
      <xdr:colOff>0</xdr:colOff>
      <xdr:row>17</xdr:row>
      <xdr:rowOff>19050</xdr:rowOff>
    </xdr:to>
    <xdr:sp>
      <xdr:nvSpPr>
        <xdr:cNvPr id="1" name="Line 1"/>
        <xdr:cNvSpPr>
          <a:spLocks/>
        </xdr:cNvSpPr>
      </xdr:nvSpPr>
      <xdr:spPr>
        <a:xfrm>
          <a:off x="1724025" y="3952875"/>
          <a:ext cx="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16</xdr:row>
      <xdr:rowOff>9525</xdr:rowOff>
    </xdr:from>
    <xdr:to>
      <xdr:col>4</xdr:col>
      <xdr:colOff>28575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2114550" y="3962400"/>
          <a:ext cx="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161925</xdr:rowOff>
    </xdr:from>
    <xdr:to>
      <xdr:col>8</xdr:col>
      <xdr:colOff>0</xdr:colOff>
      <xdr:row>17</xdr:row>
      <xdr:rowOff>19050</xdr:rowOff>
    </xdr:to>
    <xdr:sp>
      <xdr:nvSpPr>
        <xdr:cNvPr id="3" name="Line 3"/>
        <xdr:cNvSpPr>
          <a:spLocks/>
        </xdr:cNvSpPr>
      </xdr:nvSpPr>
      <xdr:spPr>
        <a:xfrm>
          <a:off x="3600450" y="3952875"/>
          <a:ext cx="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16</xdr:row>
      <xdr:rowOff>9525</xdr:rowOff>
    </xdr:from>
    <xdr:to>
      <xdr:col>9</xdr:col>
      <xdr:colOff>28575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>
          <a:off x="4057650" y="3962400"/>
          <a:ext cx="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161925</xdr:rowOff>
    </xdr:from>
    <xdr:to>
      <xdr:col>14</xdr:col>
      <xdr:colOff>0</xdr:colOff>
      <xdr:row>17</xdr:row>
      <xdr:rowOff>19050</xdr:rowOff>
    </xdr:to>
    <xdr:sp>
      <xdr:nvSpPr>
        <xdr:cNvPr id="5" name="Line 5"/>
        <xdr:cNvSpPr>
          <a:spLocks/>
        </xdr:cNvSpPr>
      </xdr:nvSpPr>
      <xdr:spPr>
        <a:xfrm>
          <a:off x="5953125" y="3952875"/>
          <a:ext cx="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16</xdr:row>
      <xdr:rowOff>9525</xdr:rowOff>
    </xdr:from>
    <xdr:to>
      <xdr:col>15</xdr:col>
      <xdr:colOff>28575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>
          <a:off x="6391275" y="3962400"/>
          <a:ext cx="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161925</xdr:rowOff>
    </xdr:from>
    <xdr:to>
      <xdr:col>14</xdr:col>
      <xdr:colOff>0</xdr:colOff>
      <xdr:row>17</xdr:row>
      <xdr:rowOff>19050</xdr:rowOff>
    </xdr:to>
    <xdr:sp>
      <xdr:nvSpPr>
        <xdr:cNvPr id="7" name="Line 7"/>
        <xdr:cNvSpPr>
          <a:spLocks/>
        </xdr:cNvSpPr>
      </xdr:nvSpPr>
      <xdr:spPr>
        <a:xfrm>
          <a:off x="5953125" y="3952875"/>
          <a:ext cx="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16</xdr:row>
      <xdr:rowOff>9525</xdr:rowOff>
    </xdr:from>
    <xdr:to>
      <xdr:col>15</xdr:col>
      <xdr:colOff>28575</xdr:colOff>
      <xdr:row>17</xdr:row>
      <xdr:rowOff>0</xdr:rowOff>
    </xdr:to>
    <xdr:sp>
      <xdr:nvSpPr>
        <xdr:cNvPr id="8" name="Line 8"/>
        <xdr:cNvSpPr>
          <a:spLocks/>
        </xdr:cNvSpPr>
      </xdr:nvSpPr>
      <xdr:spPr>
        <a:xfrm>
          <a:off x="6391275" y="3962400"/>
          <a:ext cx="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22</xdr:row>
      <xdr:rowOff>104775</xdr:rowOff>
    </xdr:from>
    <xdr:to>
      <xdr:col>3</xdr:col>
      <xdr:colOff>38100</xdr:colOff>
      <xdr:row>26</xdr:row>
      <xdr:rowOff>76200</xdr:rowOff>
    </xdr:to>
    <xdr:sp>
      <xdr:nvSpPr>
        <xdr:cNvPr id="9" name="AutoShape 9"/>
        <xdr:cNvSpPr>
          <a:spLocks/>
        </xdr:cNvSpPr>
      </xdr:nvSpPr>
      <xdr:spPr>
        <a:xfrm>
          <a:off x="1685925" y="5248275"/>
          <a:ext cx="76200" cy="923925"/>
        </a:xfrm>
        <a:prstGeom prst="lef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22</xdr:row>
      <xdr:rowOff>95250</xdr:rowOff>
    </xdr:from>
    <xdr:to>
      <xdr:col>4</xdr:col>
      <xdr:colOff>28575</xdr:colOff>
      <xdr:row>26</xdr:row>
      <xdr:rowOff>76200</xdr:rowOff>
    </xdr:to>
    <xdr:sp>
      <xdr:nvSpPr>
        <xdr:cNvPr id="10" name="AutoShape 10"/>
        <xdr:cNvSpPr>
          <a:spLocks/>
        </xdr:cNvSpPr>
      </xdr:nvSpPr>
      <xdr:spPr>
        <a:xfrm>
          <a:off x="2038350" y="5238750"/>
          <a:ext cx="76200" cy="933450"/>
        </a:xfrm>
        <a:prstGeom prst="righ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22</xdr:row>
      <xdr:rowOff>95250</xdr:rowOff>
    </xdr:from>
    <xdr:to>
      <xdr:col>5</xdr:col>
      <xdr:colOff>28575</xdr:colOff>
      <xdr:row>26</xdr:row>
      <xdr:rowOff>66675</xdr:rowOff>
    </xdr:to>
    <xdr:sp>
      <xdr:nvSpPr>
        <xdr:cNvPr id="11" name="AutoShape 11"/>
        <xdr:cNvSpPr>
          <a:spLocks/>
        </xdr:cNvSpPr>
      </xdr:nvSpPr>
      <xdr:spPr>
        <a:xfrm>
          <a:off x="2390775" y="5238750"/>
          <a:ext cx="76200" cy="923925"/>
        </a:xfrm>
        <a:prstGeom prst="lef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22</xdr:row>
      <xdr:rowOff>95250</xdr:rowOff>
    </xdr:from>
    <xdr:to>
      <xdr:col>7</xdr:col>
      <xdr:colOff>57150</xdr:colOff>
      <xdr:row>26</xdr:row>
      <xdr:rowOff>66675</xdr:rowOff>
    </xdr:to>
    <xdr:sp>
      <xdr:nvSpPr>
        <xdr:cNvPr id="12" name="AutoShape 12"/>
        <xdr:cNvSpPr>
          <a:spLocks/>
        </xdr:cNvSpPr>
      </xdr:nvSpPr>
      <xdr:spPr>
        <a:xfrm>
          <a:off x="3162300" y="5238750"/>
          <a:ext cx="104775" cy="923925"/>
        </a:xfrm>
        <a:prstGeom prst="lef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22</xdr:row>
      <xdr:rowOff>95250</xdr:rowOff>
    </xdr:from>
    <xdr:to>
      <xdr:col>6</xdr:col>
      <xdr:colOff>38100</xdr:colOff>
      <xdr:row>26</xdr:row>
      <xdr:rowOff>76200</xdr:rowOff>
    </xdr:to>
    <xdr:sp>
      <xdr:nvSpPr>
        <xdr:cNvPr id="13" name="AutoShape 13"/>
        <xdr:cNvSpPr>
          <a:spLocks/>
        </xdr:cNvSpPr>
      </xdr:nvSpPr>
      <xdr:spPr>
        <a:xfrm>
          <a:off x="2790825" y="5238750"/>
          <a:ext cx="76200" cy="933450"/>
        </a:xfrm>
        <a:prstGeom prst="righ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22</xdr:row>
      <xdr:rowOff>85725</xdr:rowOff>
    </xdr:from>
    <xdr:to>
      <xdr:col>8</xdr:col>
      <xdr:colOff>28575</xdr:colOff>
      <xdr:row>26</xdr:row>
      <xdr:rowOff>66675</xdr:rowOff>
    </xdr:to>
    <xdr:sp>
      <xdr:nvSpPr>
        <xdr:cNvPr id="14" name="AutoShape 14"/>
        <xdr:cNvSpPr>
          <a:spLocks/>
        </xdr:cNvSpPr>
      </xdr:nvSpPr>
      <xdr:spPr>
        <a:xfrm>
          <a:off x="3552825" y="5229225"/>
          <a:ext cx="76200" cy="933450"/>
        </a:xfrm>
        <a:prstGeom prst="righ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29</xdr:row>
      <xdr:rowOff>28575</xdr:rowOff>
    </xdr:from>
    <xdr:to>
      <xdr:col>3</xdr:col>
      <xdr:colOff>123825</xdr:colOff>
      <xdr:row>29</xdr:row>
      <xdr:rowOff>28575</xdr:rowOff>
    </xdr:to>
    <xdr:sp>
      <xdr:nvSpPr>
        <xdr:cNvPr id="15" name="Line 20"/>
        <xdr:cNvSpPr>
          <a:spLocks/>
        </xdr:cNvSpPr>
      </xdr:nvSpPr>
      <xdr:spPr>
        <a:xfrm flipV="1">
          <a:off x="1619250" y="67056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29</xdr:row>
      <xdr:rowOff>28575</xdr:rowOff>
    </xdr:from>
    <xdr:to>
      <xdr:col>1</xdr:col>
      <xdr:colOff>447675</xdr:colOff>
      <xdr:row>29</xdr:row>
      <xdr:rowOff>28575</xdr:rowOff>
    </xdr:to>
    <xdr:sp>
      <xdr:nvSpPr>
        <xdr:cNvPr id="16" name="Line 21"/>
        <xdr:cNvSpPr>
          <a:spLocks/>
        </xdr:cNvSpPr>
      </xdr:nvSpPr>
      <xdr:spPr>
        <a:xfrm flipV="1">
          <a:off x="1009650" y="67056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24</xdr:row>
      <xdr:rowOff>28575</xdr:rowOff>
    </xdr:from>
    <xdr:to>
      <xdr:col>2</xdr:col>
      <xdr:colOff>247650</xdr:colOff>
      <xdr:row>24</xdr:row>
      <xdr:rowOff>28575</xdr:rowOff>
    </xdr:to>
    <xdr:sp>
      <xdr:nvSpPr>
        <xdr:cNvPr id="17" name="Line 22"/>
        <xdr:cNvSpPr>
          <a:spLocks/>
        </xdr:cNvSpPr>
      </xdr:nvSpPr>
      <xdr:spPr>
        <a:xfrm flipV="1">
          <a:off x="1276350" y="56292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18</xdr:row>
      <xdr:rowOff>123825</xdr:rowOff>
    </xdr:from>
    <xdr:to>
      <xdr:col>3</xdr:col>
      <xdr:colOff>295275</xdr:colOff>
      <xdr:row>18</xdr:row>
      <xdr:rowOff>123825</xdr:rowOff>
    </xdr:to>
    <xdr:sp>
      <xdr:nvSpPr>
        <xdr:cNvPr id="18" name="Line 23"/>
        <xdr:cNvSpPr>
          <a:spLocks/>
        </xdr:cNvSpPr>
      </xdr:nvSpPr>
      <xdr:spPr>
        <a:xfrm flipV="1">
          <a:off x="1790700" y="45624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18</xdr:row>
      <xdr:rowOff>104775</xdr:rowOff>
    </xdr:from>
    <xdr:to>
      <xdr:col>9</xdr:col>
      <xdr:colOff>390525</xdr:colOff>
      <xdr:row>18</xdr:row>
      <xdr:rowOff>104775</xdr:rowOff>
    </xdr:to>
    <xdr:sp>
      <xdr:nvSpPr>
        <xdr:cNvPr id="19" name="Line 24"/>
        <xdr:cNvSpPr>
          <a:spLocks/>
        </xdr:cNvSpPr>
      </xdr:nvSpPr>
      <xdr:spPr>
        <a:xfrm flipV="1">
          <a:off x="4191000" y="45434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18</xdr:row>
      <xdr:rowOff>104775</xdr:rowOff>
    </xdr:from>
    <xdr:to>
      <xdr:col>11</xdr:col>
      <xdr:colOff>57150</xdr:colOff>
      <xdr:row>18</xdr:row>
      <xdr:rowOff>104775</xdr:rowOff>
    </xdr:to>
    <xdr:sp>
      <xdr:nvSpPr>
        <xdr:cNvPr id="20" name="Line 25"/>
        <xdr:cNvSpPr>
          <a:spLocks/>
        </xdr:cNvSpPr>
      </xdr:nvSpPr>
      <xdr:spPr>
        <a:xfrm flipV="1">
          <a:off x="4657725" y="45434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32</xdr:row>
      <xdr:rowOff>104775</xdr:rowOff>
    </xdr:from>
    <xdr:to>
      <xdr:col>3</xdr:col>
      <xdr:colOff>38100</xdr:colOff>
      <xdr:row>36</xdr:row>
      <xdr:rowOff>76200</xdr:rowOff>
    </xdr:to>
    <xdr:sp>
      <xdr:nvSpPr>
        <xdr:cNvPr id="21" name="AutoShape 26"/>
        <xdr:cNvSpPr>
          <a:spLocks/>
        </xdr:cNvSpPr>
      </xdr:nvSpPr>
      <xdr:spPr>
        <a:xfrm>
          <a:off x="1685925" y="7296150"/>
          <a:ext cx="76200" cy="885825"/>
        </a:xfrm>
        <a:prstGeom prst="lef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32</xdr:row>
      <xdr:rowOff>95250</xdr:rowOff>
    </xdr:from>
    <xdr:to>
      <xdr:col>4</xdr:col>
      <xdr:colOff>28575</xdr:colOff>
      <xdr:row>36</xdr:row>
      <xdr:rowOff>76200</xdr:rowOff>
    </xdr:to>
    <xdr:sp>
      <xdr:nvSpPr>
        <xdr:cNvPr id="22" name="AutoShape 27"/>
        <xdr:cNvSpPr>
          <a:spLocks/>
        </xdr:cNvSpPr>
      </xdr:nvSpPr>
      <xdr:spPr>
        <a:xfrm>
          <a:off x="2038350" y="7286625"/>
          <a:ext cx="76200" cy="895350"/>
        </a:xfrm>
        <a:prstGeom prst="righ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32</xdr:row>
      <xdr:rowOff>95250</xdr:rowOff>
    </xdr:from>
    <xdr:to>
      <xdr:col>5</xdr:col>
      <xdr:colOff>28575</xdr:colOff>
      <xdr:row>36</xdr:row>
      <xdr:rowOff>66675</xdr:rowOff>
    </xdr:to>
    <xdr:sp>
      <xdr:nvSpPr>
        <xdr:cNvPr id="23" name="AutoShape 28"/>
        <xdr:cNvSpPr>
          <a:spLocks/>
        </xdr:cNvSpPr>
      </xdr:nvSpPr>
      <xdr:spPr>
        <a:xfrm>
          <a:off x="2390775" y="7286625"/>
          <a:ext cx="76200" cy="885825"/>
        </a:xfrm>
        <a:prstGeom prst="lef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32</xdr:row>
      <xdr:rowOff>95250</xdr:rowOff>
    </xdr:from>
    <xdr:to>
      <xdr:col>7</xdr:col>
      <xdr:colOff>57150</xdr:colOff>
      <xdr:row>36</xdr:row>
      <xdr:rowOff>66675</xdr:rowOff>
    </xdr:to>
    <xdr:sp>
      <xdr:nvSpPr>
        <xdr:cNvPr id="24" name="AutoShape 29"/>
        <xdr:cNvSpPr>
          <a:spLocks/>
        </xdr:cNvSpPr>
      </xdr:nvSpPr>
      <xdr:spPr>
        <a:xfrm>
          <a:off x="3162300" y="7286625"/>
          <a:ext cx="104775" cy="885825"/>
        </a:xfrm>
        <a:prstGeom prst="lef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32</xdr:row>
      <xdr:rowOff>95250</xdr:rowOff>
    </xdr:from>
    <xdr:to>
      <xdr:col>6</xdr:col>
      <xdr:colOff>38100</xdr:colOff>
      <xdr:row>36</xdr:row>
      <xdr:rowOff>76200</xdr:rowOff>
    </xdr:to>
    <xdr:sp>
      <xdr:nvSpPr>
        <xdr:cNvPr id="25" name="AutoShape 30"/>
        <xdr:cNvSpPr>
          <a:spLocks/>
        </xdr:cNvSpPr>
      </xdr:nvSpPr>
      <xdr:spPr>
        <a:xfrm>
          <a:off x="2790825" y="7286625"/>
          <a:ext cx="76200" cy="895350"/>
        </a:xfrm>
        <a:prstGeom prst="righ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32</xdr:row>
      <xdr:rowOff>85725</xdr:rowOff>
    </xdr:from>
    <xdr:to>
      <xdr:col>8</xdr:col>
      <xdr:colOff>28575</xdr:colOff>
      <xdr:row>36</xdr:row>
      <xdr:rowOff>66675</xdr:rowOff>
    </xdr:to>
    <xdr:sp>
      <xdr:nvSpPr>
        <xdr:cNvPr id="26" name="AutoShape 31"/>
        <xdr:cNvSpPr>
          <a:spLocks/>
        </xdr:cNvSpPr>
      </xdr:nvSpPr>
      <xdr:spPr>
        <a:xfrm>
          <a:off x="3552825" y="7277100"/>
          <a:ext cx="76200" cy="895350"/>
        </a:xfrm>
        <a:prstGeom prst="righ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28575</xdr:rowOff>
    </xdr:from>
    <xdr:to>
      <xdr:col>2</xdr:col>
      <xdr:colOff>247650</xdr:colOff>
      <xdr:row>34</xdr:row>
      <xdr:rowOff>28575</xdr:rowOff>
    </xdr:to>
    <xdr:sp>
      <xdr:nvSpPr>
        <xdr:cNvPr id="27" name="Line 32"/>
        <xdr:cNvSpPr>
          <a:spLocks/>
        </xdr:cNvSpPr>
      </xdr:nvSpPr>
      <xdr:spPr>
        <a:xfrm flipV="1">
          <a:off x="1276350" y="76104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29</xdr:row>
      <xdr:rowOff>9525</xdr:rowOff>
    </xdr:from>
    <xdr:to>
      <xdr:col>8</xdr:col>
      <xdr:colOff>419100</xdr:colOff>
      <xdr:row>29</xdr:row>
      <xdr:rowOff>9525</xdr:rowOff>
    </xdr:to>
    <xdr:sp>
      <xdr:nvSpPr>
        <xdr:cNvPr id="28" name="Line 33"/>
        <xdr:cNvSpPr>
          <a:spLocks/>
        </xdr:cNvSpPr>
      </xdr:nvSpPr>
      <xdr:spPr>
        <a:xfrm flipV="1">
          <a:off x="3790950" y="66865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29</xdr:row>
      <xdr:rowOff>28575</xdr:rowOff>
    </xdr:from>
    <xdr:to>
      <xdr:col>9</xdr:col>
      <xdr:colOff>333375</xdr:colOff>
      <xdr:row>29</xdr:row>
      <xdr:rowOff>28575</xdr:rowOff>
    </xdr:to>
    <xdr:sp>
      <xdr:nvSpPr>
        <xdr:cNvPr id="29" name="Line 34"/>
        <xdr:cNvSpPr>
          <a:spLocks/>
        </xdr:cNvSpPr>
      </xdr:nvSpPr>
      <xdr:spPr>
        <a:xfrm flipV="1">
          <a:off x="4133850" y="67056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29</xdr:row>
      <xdr:rowOff>28575</xdr:rowOff>
    </xdr:from>
    <xdr:to>
      <xdr:col>11</xdr:col>
      <xdr:colOff>95250</xdr:colOff>
      <xdr:row>29</xdr:row>
      <xdr:rowOff>28575</xdr:rowOff>
    </xdr:to>
    <xdr:sp>
      <xdr:nvSpPr>
        <xdr:cNvPr id="30" name="Line 35"/>
        <xdr:cNvSpPr>
          <a:spLocks/>
        </xdr:cNvSpPr>
      </xdr:nvSpPr>
      <xdr:spPr>
        <a:xfrm flipV="1">
          <a:off x="4695825" y="67056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0</xdr:colOff>
      <xdr:row>45</xdr:row>
      <xdr:rowOff>19050</xdr:rowOff>
    </xdr:to>
    <xdr:sp>
      <xdr:nvSpPr>
        <xdr:cNvPr id="31" name="Line 36"/>
        <xdr:cNvSpPr>
          <a:spLocks/>
        </xdr:cNvSpPr>
      </xdr:nvSpPr>
      <xdr:spPr>
        <a:xfrm>
          <a:off x="1724025" y="9677400"/>
          <a:ext cx="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44</xdr:row>
      <xdr:rowOff>9525</xdr:rowOff>
    </xdr:from>
    <xdr:to>
      <xdr:col>4</xdr:col>
      <xdr:colOff>28575</xdr:colOff>
      <xdr:row>45</xdr:row>
      <xdr:rowOff>0</xdr:rowOff>
    </xdr:to>
    <xdr:sp>
      <xdr:nvSpPr>
        <xdr:cNvPr id="32" name="Line 37"/>
        <xdr:cNvSpPr>
          <a:spLocks/>
        </xdr:cNvSpPr>
      </xdr:nvSpPr>
      <xdr:spPr>
        <a:xfrm>
          <a:off x="2114550" y="9686925"/>
          <a:ext cx="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161925</xdr:rowOff>
    </xdr:from>
    <xdr:to>
      <xdr:col>8</xdr:col>
      <xdr:colOff>0</xdr:colOff>
      <xdr:row>45</xdr:row>
      <xdr:rowOff>19050</xdr:rowOff>
    </xdr:to>
    <xdr:sp>
      <xdr:nvSpPr>
        <xdr:cNvPr id="33" name="Line 38"/>
        <xdr:cNvSpPr>
          <a:spLocks/>
        </xdr:cNvSpPr>
      </xdr:nvSpPr>
      <xdr:spPr>
        <a:xfrm>
          <a:off x="3600450" y="9677400"/>
          <a:ext cx="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44</xdr:row>
      <xdr:rowOff>9525</xdr:rowOff>
    </xdr:from>
    <xdr:to>
      <xdr:col>9</xdr:col>
      <xdr:colOff>28575</xdr:colOff>
      <xdr:row>45</xdr:row>
      <xdr:rowOff>0</xdr:rowOff>
    </xdr:to>
    <xdr:sp>
      <xdr:nvSpPr>
        <xdr:cNvPr id="34" name="Line 39"/>
        <xdr:cNvSpPr>
          <a:spLocks/>
        </xdr:cNvSpPr>
      </xdr:nvSpPr>
      <xdr:spPr>
        <a:xfrm>
          <a:off x="4057650" y="9686925"/>
          <a:ext cx="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161925</xdr:rowOff>
    </xdr:from>
    <xdr:to>
      <xdr:col>14</xdr:col>
      <xdr:colOff>0</xdr:colOff>
      <xdr:row>45</xdr:row>
      <xdr:rowOff>19050</xdr:rowOff>
    </xdr:to>
    <xdr:sp>
      <xdr:nvSpPr>
        <xdr:cNvPr id="35" name="Line 40"/>
        <xdr:cNvSpPr>
          <a:spLocks/>
        </xdr:cNvSpPr>
      </xdr:nvSpPr>
      <xdr:spPr>
        <a:xfrm>
          <a:off x="5953125" y="9677400"/>
          <a:ext cx="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44</xdr:row>
      <xdr:rowOff>9525</xdr:rowOff>
    </xdr:from>
    <xdr:to>
      <xdr:col>15</xdr:col>
      <xdr:colOff>28575</xdr:colOff>
      <xdr:row>45</xdr:row>
      <xdr:rowOff>0</xdr:rowOff>
    </xdr:to>
    <xdr:sp>
      <xdr:nvSpPr>
        <xdr:cNvPr id="36" name="Line 41"/>
        <xdr:cNvSpPr>
          <a:spLocks/>
        </xdr:cNvSpPr>
      </xdr:nvSpPr>
      <xdr:spPr>
        <a:xfrm>
          <a:off x="6391275" y="9686925"/>
          <a:ext cx="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161925</xdr:rowOff>
    </xdr:from>
    <xdr:to>
      <xdr:col>14</xdr:col>
      <xdr:colOff>0</xdr:colOff>
      <xdr:row>45</xdr:row>
      <xdr:rowOff>19050</xdr:rowOff>
    </xdr:to>
    <xdr:sp>
      <xdr:nvSpPr>
        <xdr:cNvPr id="37" name="Line 42"/>
        <xdr:cNvSpPr>
          <a:spLocks/>
        </xdr:cNvSpPr>
      </xdr:nvSpPr>
      <xdr:spPr>
        <a:xfrm>
          <a:off x="5953125" y="9677400"/>
          <a:ext cx="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44</xdr:row>
      <xdr:rowOff>9525</xdr:rowOff>
    </xdr:from>
    <xdr:to>
      <xdr:col>15</xdr:col>
      <xdr:colOff>28575</xdr:colOff>
      <xdr:row>45</xdr:row>
      <xdr:rowOff>0</xdr:rowOff>
    </xdr:to>
    <xdr:sp>
      <xdr:nvSpPr>
        <xdr:cNvPr id="38" name="Line 43"/>
        <xdr:cNvSpPr>
          <a:spLocks/>
        </xdr:cNvSpPr>
      </xdr:nvSpPr>
      <xdr:spPr>
        <a:xfrm>
          <a:off x="6391275" y="9686925"/>
          <a:ext cx="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40</xdr:row>
      <xdr:rowOff>76200</xdr:rowOff>
    </xdr:from>
    <xdr:to>
      <xdr:col>16</xdr:col>
      <xdr:colOff>542925</xdr:colOff>
      <xdr:row>40</xdr:row>
      <xdr:rowOff>76200</xdr:rowOff>
    </xdr:to>
    <xdr:sp>
      <xdr:nvSpPr>
        <xdr:cNvPr id="39" name="Line 66"/>
        <xdr:cNvSpPr>
          <a:spLocks/>
        </xdr:cNvSpPr>
      </xdr:nvSpPr>
      <xdr:spPr>
        <a:xfrm>
          <a:off x="828675" y="8953500"/>
          <a:ext cx="6543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95250</xdr:rowOff>
    </xdr:from>
    <xdr:to>
      <xdr:col>20</xdr:col>
      <xdr:colOff>457200</xdr:colOff>
      <xdr:row>11</xdr:row>
      <xdr:rowOff>95250</xdr:rowOff>
    </xdr:to>
    <xdr:sp>
      <xdr:nvSpPr>
        <xdr:cNvPr id="40" name="Line 67"/>
        <xdr:cNvSpPr>
          <a:spLocks/>
        </xdr:cNvSpPr>
      </xdr:nvSpPr>
      <xdr:spPr>
        <a:xfrm>
          <a:off x="857250" y="3124200"/>
          <a:ext cx="8277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3</xdr:col>
      <xdr:colOff>0</xdr:colOff>
      <xdr:row>11</xdr:row>
      <xdr:rowOff>19050</xdr:rowOff>
    </xdr:to>
    <xdr:sp>
      <xdr:nvSpPr>
        <xdr:cNvPr id="1" name="Line 8"/>
        <xdr:cNvSpPr>
          <a:spLocks/>
        </xdr:cNvSpPr>
      </xdr:nvSpPr>
      <xdr:spPr>
        <a:xfrm>
          <a:off x="1685925" y="1924050"/>
          <a:ext cx="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10</xdr:row>
      <xdr:rowOff>9525</xdr:rowOff>
    </xdr:from>
    <xdr:to>
      <xdr:col>4</xdr:col>
      <xdr:colOff>28575</xdr:colOff>
      <xdr:row>11</xdr:row>
      <xdr:rowOff>0</xdr:rowOff>
    </xdr:to>
    <xdr:sp>
      <xdr:nvSpPr>
        <xdr:cNvPr id="2" name="Line 9"/>
        <xdr:cNvSpPr>
          <a:spLocks/>
        </xdr:cNvSpPr>
      </xdr:nvSpPr>
      <xdr:spPr>
        <a:xfrm>
          <a:off x="2162175" y="1933575"/>
          <a:ext cx="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161925</xdr:rowOff>
    </xdr:from>
    <xdr:to>
      <xdr:col>8</xdr:col>
      <xdr:colOff>0</xdr:colOff>
      <xdr:row>11</xdr:row>
      <xdr:rowOff>19050</xdr:rowOff>
    </xdr:to>
    <xdr:sp>
      <xdr:nvSpPr>
        <xdr:cNvPr id="3" name="Line 10"/>
        <xdr:cNvSpPr>
          <a:spLocks/>
        </xdr:cNvSpPr>
      </xdr:nvSpPr>
      <xdr:spPr>
        <a:xfrm>
          <a:off x="4124325" y="1924050"/>
          <a:ext cx="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10</xdr:row>
      <xdr:rowOff>9525</xdr:rowOff>
    </xdr:from>
    <xdr:to>
      <xdr:col>9</xdr:col>
      <xdr:colOff>28575</xdr:colOff>
      <xdr:row>11</xdr:row>
      <xdr:rowOff>0</xdr:rowOff>
    </xdr:to>
    <xdr:sp>
      <xdr:nvSpPr>
        <xdr:cNvPr id="4" name="Line 11"/>
        <xdr:cNvSpPr>
          <a:spLocks/>
        </xdr:cNvSpPr>
      </xdr:nvSpPr>
      <xdr:spPr>
        <a:xfrm>
          <a:off x="4600575" y="1933575"/>
          <a:ext cx="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161925</xdr:rowOff>
    </xdr:from>
    <xdr:to>
      <xdr:col>13</xdr:col>
      <xdr:colOff>0</xdr:colOff>
      <xdr:row>11</xdr:row>
      <xdr:rowOff>19050</xdr:rowOff>
    </xdr:to>
    <xdr:sp>
      <xdr:nvSpPr>
        <xdr:cNvPr id="5" name="Line 12"/>
        <xdr:cNvSpPr>
          <a:spLocks/>
        </xdr:cNvSpPr>
      </xdr:nvSpPr>
      <xdr:spPr>
        <a:xfrm>
          <a:off x="6096000" y="1924050"/>
          <a:ext cx="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10</xdr:row>
      <xdr:rowOff>9525</xdr:rowOff>
    </xdr:from>
    <xdr:to>
      <xdr:col>14</xdr:col>
      <xdr:colOff>28575</xdr:colOff>
      <xdr:row>11</xdr:row>
      <xdr:rowOff>0</xdr:rowOff>
    </xdr:to>
    <xdr:sp>
      <xdr:nvSpPr>
        <xdr:cNvPr id="6" name="Line 13"/>
        <xdr:cNvSpPr>
          <a:spLocks/>
        </xdr:cNvSpPr>
      </xdr:nvSpPr>
      <xdr:spPr>
        <a:xfrm>
          <a:off x="6524625" y="1933575"/>
          <a:ext cx="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161925</xdr:rowOff>
    </xdr:from>
    <xdr:to>
      <xdr:col>13</xdr:col>
      <xdr:colOff>0</xdr:colOff>
      <xdr:row>11</xdr:row>
      <xdr:rowOff>19050</xdr:rowOff>
    </xdr:to>
    <xdr:sp>
      <xdr:nvSpPr>
        <xdr:cNvPr id="7" name="Line 14"/>
        <xdr:cNvSpPr>
          <a:spLocks/>
        </xdr:cNvSpPr>
      </xdr:nvSpPr>
      <xdr:spPr>
        <a:xfrm>
          <a:off x="6096000" y="1924050"/>
          <a:ext cx="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10</xdr:row>
      <xdr:rowOff>9525</xdr:rowOff>
    </xdr:from>
    <xdr:to>
      <xdr:col>14</xdr:col>
      <xdr:colOff>28575</xdr:colOff>
      <xdr:row>11</xdr:row>
      <xdr:rowOff>0</xdr:rowOff>
    </xdr:to>
    <xdr:sp>
      <xdr:nvSpPr>
        <xdr:cNvPr id="8" name="Line 15"/>
        <xdr:cNvSpPr>
          <a:spLocks/>
        </xdr:cNvSpPr>
      </xdr:nvSpPr>
      <xdr:spPr>
        <a:xfrm>
          <a:off x="6524625" y="1933575"/>
          <a:ext cx="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19</xdr:row>
      <xdr:rowOff>161925</xdr:rowOff>
    </xdr:from>
    <xdr:to>
      <xdr:col>6</xdr:col>
      <xdr:colOff>38100</xdr:colOff>
      <xdr:row>19</xdr:row>
      <xdr:rowOff>190500</xdr:rowOff>
    </xdr:to>
    <xdr:sp>
      <xdr:nvSpPr>
        <xdr:cNvPr id="9" name="Oval 17"/>
        <xdr:cNvSpPr>
          <a:spLocks/>
        </xdr:cNvSpPr>
      </xdr:nvSpPr>
      <xdr:spPr>
        <a:xfrm flipH="1">
          <a:off x="3152775" y="394335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161925</xdr:rowOff>
    </xdr:from>
    <xdr:to>
      <xdr:col>8</xdr:col>
      <xdr:colOff>38100</xdr:colOff>
      <xdr:row>19</xdr:row>
      <xdr:rowOff>190500</xdr:rowOff>
    </xdr:to>
    <xdr:sp>
      <xdr:nvSpPr>
        <xdr:cNvPr id="10" name="Oval 18"/>
        <xdr:cNvSpPr>
          <a:spLocks/>
        </xdr:cNvSpPr>
      </xdr:nvSpPr>
      <xdr:spPr>
        <a:xfrm flipH="1">
          <a:off x="4133850" y="394335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20</xdr:row>
      <xdr:rowOff>161925</xdr:rowOff>
    </xdr:from>
    <xdr:to>
      <xdr:col>6</xdr:col>
      <xdr:colOff>38100</xdr:colOff>
      <xdr:row>20</xdr:row>
      <xdr:rowOff>190500</xdr:rowOff>
    </xdr:to>
    <xdr:sp>
      <xdr:nvSpPr>
        <xdr:cNvPr id="11" name="Oval 21"/>
        <xdr:cNvSpPr>
          <a:spLocks/>
        </xdr:cNvSpPr>
      </xdr:nvSpPr>
      <xdr:spPr>
        <a:xfrm flipH="1">
          <a:off x="3152775" y="4257675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161925</xdr:rowOff>
    </xdr:from>
    <xdr:to>
      <xdr:col>8</xdr:col>
      <xdr:colOff>38100</xdr:colOff>
      <xdr:row>20</xdr:row>
      <xdr:rowOff>190500</xdr:rowOff>
    </xdr:to>
    <xdr:sp>
      <xdr:nvSpPr>
        <xdr:cNvPr id="12" name="Oval 22"/>
        <xdr:cNvSpPr>
          <a:spLocks/>
        </xdr:cNvSpPr>
      </xdr:nvSpPr>
      <xdr:spPr>
        <a:xfrm flipH="1">
          <a:off x="4133850" y="4257675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161925</xdr:rowOff>
    </xdr:from>
    <xdr:to>
      <xdr:col>6</xdr:col>
      <xdr:colOff>38100</xdr:colOff>
      <xdr:row>21</xdr:row>
      <xdr:rowOff>190500</xdr:rowOff>
    </xdr:to>
    <xdr:sp>
      <xdr:nvSpPr>
        <xdr:cNvPr id="13" name="Oval 24"/>
        <xdr:cNvSpPr>
          <a:spLocks/>
        </xdr:cNvSpPr>
      </xdr:nvSpPr>
      <xdr:spPr>
        <a:xfrm flipH="1">
          <a:off x="3152775" y="457200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21</xdr:row>
      <xdr:rowOff>161925</xdr:rowOff>
    </xdr:from>
    <xdr:to>
      <xdr:col>8</xdr:col>
      <xdr:colOff>38100</xdr:colOff>
      <xdr:row>21</xdr:row>
      <xdr:rowOff>190500</xdr:rowOff>
    </xdr:to>
    <xdr:sp>
      <xdr:nvSpPr>
        <xdr:cNvPr id="14" name="Oval 25"/>
        <xdr:cNvSpPr>
          <a:spLocks/>
        </xdr:cNvSpPr>
      </xdr:nvSpPr>
      <xdr:spPr>
        <a:xfrm flipH="1">
          <a:off x="4133850" y="457200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11</xdr:row>
      <xdr:rowOff>19050</xdr:rowOff>
    </xdr:to>
    <xdr:sp>
      <xdr:nvSpPr>
        <xdr:cNvPr id="15" name="Line 26"/>
        <xdr:cNvSpPr>
          <a:spLocks/>
        </xdr:cNvSpPr>
      </xdr:nvSpPr>
      <xdr:spPr>
        <a:xfrm>
          <a:off x="4124325" y="1924050"/>
          <a:ext cx="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11</xdr:row>
      <xdr:rowOff>19050</xdr:rowOff>
    </xdr:to>
    <xdr:sp>
      <xdr:nvSpPr>
        <xdr:cNvPr id="16" name="Line 27"/>
        <xdr:cNvSpPr>
          <a:spLocks/>
        </xdr:cNvSpPr>
      </xdr:nvSpPr>
      <xdr:spPr>
        <a:xfrm>
          <a:off x="6096000" y="1924050"/>
          <a:ext cx="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400050</xdr:colOff>
      <xdr:row>32</xdr:row>
      <xdr:rowOff>104775</xdr:rowOff>
    </xdr:from>
    <xdr:to>
      <xdr:col>12</xdr:col>
      <xdr:colOff>95250</xdr:colOff>
      <xdr:row>36</xdr:row>
      <xdr:rowOff>76200</xdr:rowOff>
    </xdr:to>
    <xdr:sp>
      <xdr:nvSpPr>
        <xdr:cNvPr id="17" name="AutoShape 31"/>
        <xdr:cNvSpPr>
          <a:spLocks/>
        </xdr:cNvSpPr>
      </xdr:nvSpPr>
      <xdr:spPr>
        <a:xfrm>
          <a:off x="5724525" y="6867525"/>
          <a:ext cx="95250" cy="714375"/>
        </a:xfrm>
        <a:prstGeom prst="leftBracke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32</xdr:row>
      <xdr:rowOff>95250</xdr:rowOff>
    </xdr:from>
    <xdr:to>
      <xdr:col>13</xdr:col>
      <xdr:colOff>28575</xdr:colOff>
      <xdr:row>36</xdr:row>
      <xdr:rowOff>76200</xdr:rowOff>
    </xdr:to>
    <xdr:sp>
      <xdr:nvSpPr>
        <xdr:cNvPr id="18" name="AutoShape 32"/>
        <xdr:cNvSpPr>
          <a:spLocks/>
        </xdr:cNvSpPr>
      </xdr:nvSpPr>
      <xdr:spPr>
        <a:xfrm>
          <a:off x="6038850" y="6858000"/>
          <a:ext cx="85725" cy="723900"/>
        </a:xfrm>
        <a:prstGeom prst="rightBracke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34</xdr:row>
      <xdr:rowOff>28575</xdr:rowOff>
    </xdr:from>
    <xdr:to>
      <xdr:col>11</xdr:col>
      <xdr:colOff>247650</xdr:colOff>
      <xdr:row>34</xdr:row>
      <xdr:rowOff>28575</xdr:rowOff>
    </xdr:to>
    <xdr:sp>
      <xdr:nvSpPr>
        <xdr:cNvPr id="19" name="Line 33"/>
        <xdr:cNvSpPr>
          <a:spLocks/>
        </xdr:cNvSpPr>
      </xdr:nvSpPr>
      <xdr:spPr>
        <a:xfrm flipV="1">
          <a:off x="5343525" y="7210425"/>
          <a:ext cx="2286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19</xdr:row>
      <xdr:rowOff>190500</xdr:rowOff>
    </xdr:from>
    <xdr:to>
      <xdr:col>4</xdr:col>
      <xdr:colOff>0</xdr:colOff>
      <xdr:row>19</xdr:row>
      <xdr:rowOff>219075</xdr:rowOff>
    </xdr:to>
    <xdr:sp>
      <xdr:nvSpPr>
        <xdr:cNvPr id="20" name="Oval 34"/>
        <xdr:cNvSpPr>
          <a:spLocks/>
        </xdr:cNvSpPr>
      </xdr:nvSpPr>
      <xdr:spPr>
        <a:xfrm flipH="1">
          <a:off x="2105025" y="3971925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20</xdr:row>
      <xdr:rowOff>161925</xdr:rowOff>
    </xdr:from>
    <xdr:to>
      <xdr:col>4</xdr:col>
      <xdr:colOff>9525</xdr:colOff>
      <xdr:row>20</xdr:row>
      <xdr:rowOff>190500</xdr:rowOff>
    </xdr:to>
    <xdr:sp>
      <xdr:nvSpPr>
        <xdr:cNvPr id="21" name="Oval 35"/>
        <xdr:cNvSpPr>
          <a:spLocks/>
        </xdr:cNvSpPr>
      </xdr:nvSpPr>
      <xdr:spPr>
        <a:xfrm flipH="1">
          <a:off x="2114550" y="4257675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21</xdr:row>
      <xdr:rowOff>180975</xdr:rowOff>
    </xdr:from>
    <xdr:to>
      <xdr:col>4</xdr:col>
      <xdr:colOff>9525</xdr:colOff>
      <xdr:row>21</xdr:row>
      <xdr:rowOff>209550</xdr:rowOff>
    </xdr:to>
    <xdr:sp>
      <xdr:nvSpPr>
        <xdr:cNvPr id="22" name="Oval 36"/>
        <xdr:cNvSpPr>
          <a:spLocks/>
        </xdr:cNvSpPr>
      </xdr:nvSpPr>
      <xdr:spPr>
        <a:xfrm flipH="1">
          <a:off x="2114550" y="459105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38</xdr:row>
      <xdr:rowOff>66675</xdr:rowOff>
    </xdr:from>
    <xdr:to>
      <xdr:col>15</xdr:col>
      <xdr:colOff>295275</xdr:colOff>
      <xdr:row>38</xdr:row>
      <xdr:rowOff>66675</xdr:rowOff>
    </xdr:to>
    <xdr:sp>
      <xdr:nvSpPr>
        <xdr:cNvPr id="23" name="Line 37"/>
        <xdr:cNvSpPr>
          <a:spLocks/>
        </xdr:cNvSpPr>
      </xdr:nvSpPr>
      <xdr:spPr>
        <a:xfrm>
          <a:off x="809625" y="7896225"/>
          <a:ext cx="6419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48</xdr:row>
      <xdr:rowOff>85725</xdr:rowOff>
    </xdr:from>
    <xdr:to>
      <xdr:col>3</xdr:col>
      <xdr:colOff>47625</xdr:colOff>
      <xdr:row>52</xdr:row>
      <xdr:rowOff>66675</xdr:rowOff>
    </xdr:to>
    <xdr:sp>
      <xdr:nvSpPr>
        <xdr:cNvPr id="24" name="AutoShape 52"/>
        <xdr:cNvSpPr>
          <a:spLocks/>
        </xdr:cNvSpPr>
      </xdr:nvSpPr>
      <xdr:spPr>
        <a:xfrm>
          <a:off x="1657350" y="9944100"/>
          <a:ext cx="76200" cy="895350"/>
        </a:xfrm>
        <a:prstGeom prst="lef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48</xdr:row>
      <xdr:rowOff>57150</xdr:rowOff>
    </xdr:from>
    <xdr:to>
      <xdr:col>4</xdr:col>
      <xdr:colOff>66675</xdr:colOff>
      <xdr:row>52</xdr:row>
      <xdr:rowOff>57150</xdr:rowOff>
    </xdr:to>
    <xdr:sp>
      <xdr:nvSpPr>
        <xdr:cNvPr id="25" name="AutoShape 53"/>
        <xdr:cNvSpPr>
          <a:spLocks/>
        </xdr:cNvSpPr>
      </xdr:nvSpPr>
      <xdr:spPr>
        <a:xfrm>
          <a:off x="2085975" y="9915525"/>
          <a:ext cx="114300" cy="914400"/>
        </a:xfrm>
        <a:prstGeom prst="righ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48</xdr:row>
      <xdr:rowOff>85725</xdr:rowOff>
    </xdr:from>
    <xdr:to>
      <xdr:col>5</xdr:col>
      <xdr:colOff>85725</xdr:colOff>
      <xdr:row>52</xdr:row>
      <xdr:rowOff>57150</xdr:rowOff>
    </xdr:to>
    <xdr:sp>
      <xdr:nvSpPr>
        <xdr:cNvPr id="26" name="AutoShape 54"/>
        <xdr:cNvSpPr>
          <a:spLocks/>
        </xdr:cNvSpPr>
      </xdr:nvSpPr>
      <xdr:spPr>
        <a:xfrm>
          <a:off x="2543175" y="9944100"/>
          <a:ext cx="152400" cy="885825"/>
        </a:xfrm>
        <a:prstGeom prst="lef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48</xdr:row>
      <xdr:rowOff>85725</xdr:rowOff>
    </xdr:from>
    <xdr:to>
      <xdr:col>7</xdr:col>
      <xdr:colOff>114300</xdr:colOff>
      <xdr:row>52</xdr:row>
      <xdr:rowOff>57150</xdr:rowOff>
    </xdr:to>
    <xdr:sp>
      <xdr:nvSpPr>
        <xdr:cNvPr id="27" name="AutoShape 55"/>
        <xdr:cNvSpPr>
          <a:spLocks/>
        </xdr:cNvSpPr>
      </xdr:nvSpPr>
      <xdr:spPr>
        <a:xfrm>
          <a:off x="3600450" y="9944100"/>
          <a:ext cx="161925" cy="885825"/>
        </a:xfrm>
        <a:prstGeom prst="lef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48</xdr:row>
      <xdr:rowOff>76200</xdr:rowOff>
    </xdr:from>
    <xdr:to>
      <xdr:col>6</xdr:col>
      <xdr:colOff>47625</xdr:colOff>
      <xdr:row>52</xdr:row>
      <xdr:rowOff>57150</xdr:rowOff>
    </xdr:to>
    <xdr:sp>
      <xdr:nvSpPr>
        <xdr:cNvPr id="28" name="AutoShape 56"/>
        <xdr:cNvSpPr>
          <a:spLocks/>
        </xdr:cNvSpPr>
      </xdr:nvSpPr>
      <xdr:spPr>
        <a:xfrm>
          <a:off x="3028950" y="9934575"/>
          <a:ext cx="161925" cy="895350"/>
        </a:xfrm>
        <a:prstGeom prst="righ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48</xdr:row>
      <xdr:rowOff>66675</xdr:rowOff>
    </xdr:from>
    <xdr:to>
      <xdr:col>8</xdr:col>
      <xdr:colOff>57150</xdr:colOff>
      <xdr:row>52</xdr:row>
      <xdr:rowOff>47625</xdr:rowOff>
    </xdr:to>
    <xdr:sp>
      <xdr:nvSpPr>
        <xdr:cNvPr id="29" name="AutoShape 57"/>
        <xdr:cNvSpPr>
          <a:spLocks/>
        </xdr:cNvSpPr>
      </xdr:nvSpPr>
      <xdr:spPr>
        <a:xfrm>
          <a:off x="4019550" y="9925050"/>
          <a:ext cx="161925" cy="895350"/>
        </a:xfrm>
        <a:prstGeom prst="righ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28575</xdr:rowOff>
    </xdr:from>
    <xdr:to>
      <xdr:col>2</xdr:col>
      <xdr:colOff>247650</xdr:colOff>
      <xdr:row>50</xdr:row>
      <xdr:rowOff>28575</xdr:rowOff>
    </xdr:to>
    <xdr:sp>
      <xdr:nvSpPr>
        <xdr:cNvPr id="30" name="Line 58"/>
        <xdr:cNvSpPr>
          <a:spLocks/>
        </xdr:cNvSpPr>
      </xdr:nvSpPr>
      <xdr:spPr>
        <a:xfrm flipV="1">
          <a:off x="1238250" y="102774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104775</xdr:rowOff>
    </xdr:from>
    <xdr:to>
      <xdr:col>3</xdr:col>
      <xdr:colOff>114300</xdr:colOff>
      <xdr:row>14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2038350" y="2057400"/>
          <a:ext cx="114300" cy="1028700"/>
        </a:xfrm>
        <a:prstGeom prst="lef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10</xdr:row>
      <xdr:rowOff>104775</xdr:rowOff>
    </xdr:from>
    <xdr:to>
      <xdr:col>4</xdr:col>
      <xdr:colOff>28575</xdr:colOff>
      <xdr:row>14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2447925" y="2057400"/>
          <a:ext cx="76200" cy="1028700"/>
        </a:xfrm>
        <a:prstGeom prst="righ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10</xdr:row>
      <xdr:rowOff>123825</xdr:rowOff>
    </xdr:from>
    <xdr:to>
      <xdr:col>5</xdr:col>
      <xdr:colOff>66675</xdr:colOff>
      <xdr:row>14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2838450" y="2076450"/>
          <a:ext cx="133350" cy="1028700"/>
        </a:xfrm>
        <a:prstGeom prst="lef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10</xdr:row>
      <xdr:rowOff>95250</xdr:rowOff>
    </xdr:from>
    <xdr:to>
      <xdr:col>7</xdr:col>
      <xdr:colOff>142875</xdr:colOff>
      <xdr:row>14</xdr:row>
      <xdr:rowOff>66675</xdr:rowOff>
    </xdr:to>
    <xdr:sp>
      <xdr:nvSpPr>
        <xdr:cNvPr id="4" name="AutoShape 4"/>
        <xdr:cNvSpPr>
          <a:spLocks/>
        </xdr:cNvSpPr>
      </xdr:nvSpPr>
      <xdr:spPr>
        <a:xfrm>
          <a:off x="3781425" y="2047875"/>
          <a:ext cx="171450" cy="1028700"/>
        </a:xfrm>
        <a:prstGeom prst="lef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10</xdr:row>
      <xdr:rowOff>95250</xdr:rowOff>
    </xdr:from>
    <xdr:to>
      <xdr:col>6</xdr:col>
      <xdr:colOff>38100</xdr:colOff>
      <xdr:row>14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3257550" y="2047875"/>
          <a:ext cx="142875" cy="1038225"/>
        </a:xfrm>
        <a:prstGeom prst="righ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10</xdr:row>
      <xdr:rowOff>85725</xdr:rowOff>
    </xdr:from>
    <xdr:to>
      <xdr:col>8</xdr:col>
      <xdr:colOff>28575</xdr:colOff>
      <xdr:row>14</xdr:row>
      <xdr:rowOff>66675</xdr:rowOff>
    </xdr:to>
    <xdr:sp>
      <xdr:nvSpPr>
        <xdr:cNvPr id="6" name="AutoShape 6"/>
        <xdr:cNvSpPr>
          <a:spLocks/>
        </xdr:cNvSpPr>
      </xdr:nvSpPr>
      <xdr:spPr>
        <a:xfrm>
          <a:off x="4152900" y="2038350"/>
          <a:ext cx="104775" cy="1038225"/>
        </a:xfrm>
        <a:prstGeom prst="righ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28575</xdr:rowOff>
    </xdr:from>
    <xdr:to>
      <xdr:col>2</xdr:col>
      <xdr:colOff>247650</xdr:colOff>
      <xdr:row>12</xdr:row>
      <xdr:rowOff>28575</xdr:rowOff>
    </xdr:to>
    <xdr:sp>
      <xdr:nvSpPr>
        <xdr:cNvPr id="7" name="Line 7"/>
        <xdr:cNvSpPr>
          <a:spLocks/>
        </xdr:cNvSpPr>
      </xdr:nvSpPr>
      <xdr:spPr>
        <a:xfrm flipV="1">
          <a:off x="1504950" y="24384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20</xdr:row>
      <xdr:rowOff>161925</xdr:rowOff>
    </xdr:from>
    <xdr:to>
      <xdr:col>5</xdr:col>
      <xdr:colOff>38100</xdr:colOff>
      <xdr:row>20</xdr:row>
      <xdr:rowOff>190500</xdr:rowOff>
    </xdr:to>
    <xdr:sp>
      <xdr:nvSpPr>
        <xdr:cNvPr id="8" name="Oval 17"/>
        <xdr:cNvSpPr>
          <a:spLocks/>
        </xdr:cNvSpPr>
      </xdr:nvSpPr>
      <xdr:spPr>
        <a:xfrm flipH="1">
          <a:off x="2914650" y="430530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161925</xdr:rowOff>
    </xdr:from>
    <xdr:to>
      <xdr:col>7</xdr:col>
      <xdr:colOff>38100</xdr:colOff>
      <xdr:row>22</xdr:row>
      <xdr:rowOff>190500</xdr:rowOff>
    </xdr:to>
    <xdr:sp>
      <xdr:nvSpPr>
        <xdr:cNvPr id="9" name="Oval 18"/>
        <xdr:cNvSpPr>
          <a:spLocks/>
        </xdr:cNvSpPr>
      </xdr:nvSpPr>
      <xdr:spPr>
        <a:xfrm flipH="1">
          <a:off x="3819525" y="493395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161925</xdr:rowOff>
    </xdr:from>
    <xdr:to>
      <xdr:col>5</xdr:col>
      <xdr:colOff>38100</xdr:colOff>
      <xdr:row>21</xdr:row>
      <xdr:rowOff>190500</xdr:rowOff>
    </xdr:to>
    <xdr:sp>
      <xdr:nvSpPr>
        <xdr:cNvPr id="10" name="Oval 20"/>
        <xdr:cNvSpPr>
          <a:spLocks/>
        </xdr:cNvSpPr>
      </xdr:nvSpPr>
      <xdr:spPr>
        <a:xfrm flipH="1">
          <a:off x="2914650" y="4619625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21</xdr:row>
      <xdr:rowOff>161925</xdr:rowOff>
    </xdr:from>
    <xdr:to>
      <xdr:col>7</xdr:col>
      <xdr:colOff>38100</xdr:colOff>
      <xdr:row>21</xdr:row>
      <xdr:rowOff>190500</xdr:rowOff>
    </xdr:to>
    <xdr:sp>
      <xdr:nvSpPr>
        <xdr:cNvPr id="11" name="Oval 21"/>
        <xdr:cNvSpPr>
          <a:spLocks/>
        </xdr:cNvSpPr>
      </xdr:nvSpPr>
      <xdr:spPr>
        <a:xfrm flipH="1">
          <a:off x="3819525" y="4619625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161925</xdr:rowOff>
    </xdr:from>
    <xdr:to>
      <xdr:col>5</xdr:col>
      <xdr:colOff>38100</xdr:colOff>
      <xdr:row>22</xdr:row>
      <xdr:rowOff>190500</xdr:rowOff>
    </xdr:to>
    <xdr:sp>
      <xdr:nvSpPr>
        <xdr:cNvPr id="12" name="Oval 23"/>
        <xdr:cNvSpPr>
          <a:spLocks/>
        </xdr:cNvSpPr>
      </xdr:nvSpPr>
      <xdr:spPr>
        <a:xfrm flipH="1">
          <a:off x="2914650" y="493395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161925</xdr:rowOff>
    </xdr:from>
    <xdr:to>
      <xdr:col>7</xdr:col>
      <xdr:colOff>38100</xdr:colOff>
      <xdr:row>22</xdr:row>
      <xdr:rowOff>190500</xdr:rowOff>
    </xdr:to>
    <xdr:sp>
      <xdr:nvSpPr>
        <xdr:cNvPr id="13" name="Oval 24"/>
        <xdr:cNvSpPr>
          <a:spLocks/>
        </xdr:cNvSpPr>
      </xdr:nvSpPr>
      <xdr:spPr>
        <a:xfrm flipH="1">
          <a:off x="3819525" y="493395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33</xdr:row>
      <xdr:rowOff>95250</xdr:rowOff>
    </xdr:from>
    <xdr:to>
      <xdr:col>2</xdr:col>
      <xdr:colOff>9525</xdr:colOff>
      <xdr:row>37</xdr:row>
      <xdr:rowOff>76200</xdr:rowOff>
    </xdr:to>
    <xdr:sp>
      <xdr:nvSpPr>
        <xdr:cNvPr id="14" name="AutoShape 27"/>
        <xdr:cNvSpPr>
          <a:spLocks/>
        </xdr:cNvSpPr>
      </xdr:nvSpPr>
      <xdr:spPr>
        <a:xfrm>
          <a:off x="1362075" y="7362825"/>
          <a:ext cx="133350" cy="628650"/>
        </a:xfrm>
        <a:prstGeom prst="leftBracke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33</xdr:row>
      <xdr:rowOff>104775</xdr:rowOff>
    </xdr:from>
    <xdr:to>
      <xdr:col>3</xdr:col>
      <xdr:colOff>28575</xdr:colOff>
      <xdr:row>37</xdr:row>
      <xdr:rowOff>76200</xdr:rowOff>
    </xdr:to>
    <xdr:sp>
      <xdr:nvSpPr>
        <xdr:cNvPr id="15" name="AutoShape 28"/>
        <xdr:cNvSpPr>
          <a:spLocks/>
        </xdr:cNvSpPr>
      </xdr:nvSpPr>
      <xdr:spPr>
        <a:xfrm>
          <a:off x="2000250" y="7372350"/>
          <a:ext cx="66675" cy="619125"/>
        </a:xfrm>
        <a:prstGeom prst="rightBracke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35</xdr:row>
      <xdr:rowOff>28575</xdr:rowOff>
    </xdr:from>
    <xdr:to>
      <xdr:col>1</xdr:col>
      <xdr:colOff>247650</xdr:colOff>
      <xdr:row>35</xdr:row>
      <xdr:rowOff>28575</xdr:rowOff>
    </xdr:to>
    <xdr:sp>
      <xdr:nvSpPr>
        <xdr:cNvPr id="16" name="Line 29"/>
        <xdr:cNvSpPr>
          <a:spLocks/>
        </xdr:cNvSpPr>
      </xdr:nvSpPr>
      <xdr:spPr>
        <a:xfrm flipV="1">
          <a:off x="781050" y="7620000"/>
          <a:ext cx="2286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161925</xdr:rowOff>
    </xdr:from>
    <xdr:to>
      <xdr:col>5</xdr:col>
      <xdr:colOff>38100</xdr:colOff>
      <xdr:row>21</xdr:row>
      <xdr:rowOff>190500</xdr:rowOff>
    </xdr:to>
    <xdr:sp>
      <xdr:nvSpPr>
        <xdr:cNvPr id="17" name="Oval 32"/>
        <xdr:cNvSpPr>
          <a:spLocks/>
        </xdr:cNvSpPr>
      </xdr:nvSpPr>
      <xdr:spPr>
        <a:xfrm flipH="1">
          <a:off x="2914650" y="4619625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161925</xdr:rowOff>
    </xdr:from>
    <xdr:to>
      <xdr:col>5</xdr:col>
      <xdr:colOff>38100</xdr:colOff>
      <xdr:row>22</xdr:row>
      <xdr:rowOff>190500</xdr:rowOff>
    </xdr:to>
    <xdr:sp>
      <xdr:nvSpPr>
        <xdr:cNvPr id="18" name="Oval 33"/>
        <xdr:cNvSpPr>
          <a:spLocks/>
        </xdr:cNvSpPr>
      </xdr:nvSpPr>
      <xdr:spPr>
        <a:xfrm flipH="1">
          <a:off x="2914650" y="493395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38</xdr:row>
      <xdr:rowOff>114300</xdr:rowOff>
    </xdr:from>
    <xdr:to>
      <xdr:col>13</xdr:col>
      <xdr:colOff>276225</xdr:colOff>
      <xdr:row>38</xdr:row>
      <xdr:rowOff>114300</xdr:rowOff>
    </xdr:to>
    <xdr:sp>
      <xdr:nvSpPr>
        <xdr:cNvPr id="19" name="Line 34"/>
        <xdr:cNvSpPr>
          <a:spLocks/>
        </xdr:cNvSpPr>
      </xdr:nvSpPr>
      <xdr:spPr>
        <a:xfrm flipV="1">
          <a:off x="781050" y="8191500"/>
          <a:ext cx="582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54</xdr:row>
      <xdr:rowOff>171450</xdr:rowOff>
    </xdr:from>
    <xdr:to>
      <xdr:col>4</xdr:col>
      <xdr:colOff>285750</xdr:colOff>
      <xdr:row>54</xdr:row>
      <xdr:rowOff>200025</xdr:rowOff>
    </xdr:to>
    <xdr:sp>
      <xdr:nvSpPr>
        <xdr:cNvPr id="20" name="Oval 35"/>
        <xdr:cNvSpPr>
          <a:spLocks/>
        </xdr:cNvSpPr>
      </xdr:nvSpPr>
      <xdr:spPr>
        <a:xfrm flipH="1">
          <a:off x="2752725" y="11553825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104775</xdr:rowOff>
    </xdr:from>
    <xdr:to>
      <xdr:col>2</xdr:col>
      <xdr:colOff>114300</xdr:colOff>
      <xdr:row>56</xdr:row>
      <xdr:rowOff>76200</xdr:rowOff>
    </xdr:to>
    <xdr:sp>
      <xdr:nvSpPr>
        <xdr:cNvPr id="21" name="AutoShape 36"/>
        <xdr:cNvSpPr>
          <a:spLocks/>
        </xdr:cNvSpPr>
      </xdr:nvSpPr>
      <xdr:spPr>
        <a:xfrm>
          <a:off x="1495425" y="11010900"/>
          <a:ext cx="104775" cy="1076325"/>
        </a:xfrm>
        <a:prstGeom prst="lef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52</xdr:row>
      <xdr:rowOff>85725</xdr:rowOff>
    </xdr:from>
    <xdr:to>
      <xdr:col>4</xdr:col>
      <xdr:colOff>85725</xdr:colOff>
      <xdr:row>56</xdr:row>
      <xdr:rowOff>57150</xdr:rowOff>
    </xdr:to>
    <xdr:sp>
      <xdr:nvSpPr>
        <xdr:cNvPr id="22" name="AutoShape 37"/>
        <xdr:cNvSpPr>
          <a:spLocks/>
        </xdr:cNvSpPr>
      </xdr:nvSpPr>
      <xdr:spPr>
        <a:xfrm>
          <a:off x="2476500" y="10991850"/>
          <a:ext cx="104775" cy="1076325"/>
        </a:xfrm>
        <a:prstGeom prst="righ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52</xdr:row>
      <xdr:rowOff>85725</xdr:rowOff>
    </xdr:from>
    <xdr:to>
      <xdr:col>5</xdr:col>
      <xdr:colOff>76200</xdr:colOff>
      <xdr:row>56</xdr:row>
      <xdr:rowOff>57150</xdr:rowOff>
    </xdr:to>
    <xdr:sp>
      <xdr:nvSpPr>
        <xdr:cNvPr id="23" name="AutoShape 38"/>
        <xdr:cNvSpPr>
          <a:spLocks/>
        </xdr:cNvSpPr>
      </xdr:nvSpPr>
      <xdr:spPr>
        <a:xfrm>
          <a:off x="2905125" y="10991850"/>
          <a:ext cx="76200" cy="1076325"/>
        </a:xfrm>
        <a:prstGeom prst="lef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52</xdr:row>
      <xdr:rowOff>104775</xdr:rowOff>
    </xdr:from>
    <xdr:to>
      <xdr:col>6</xdr:col>
      <xdr:colOff>57150</xdr:colOff>
      <xdr:row>56</xdr:row>
      <xdr:rowOff>76200</xdr:rowOff>
    </xdr:to>
    <xdr:sp>
      <xdr:nvSpPr>
        <xdr:cNvPr id="24" name="AutoShape 39"/>
        <xdr:cNvSpPr>
          <a:spLocks/>
        </xdr:cNvSpPr>
      </xdr:nvSpPr>
      <xdr:spPr>
        <a:xfrm>
          <a:off x="3333750" y="11010900"/>
          <a:ext cx="85725" cy="1076325"/>
        </a:xfrm>
        <a:prstGeom prst="righ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10</xdr:row>
      <xdr:rowOff>104775</xdr:rowOff>
    </xdr:from>
    <xdr:to>
      <xdr:col>3</xdr:col>
      <xdr:colOff>57150</xdr:colOff>
      <xdr:row>14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762125" y="2057400"/>
          <a:ext cx="76200" cy="1028700"/>
        </a:xfrm>
        <a:prstGeom prst="lef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10</xdr:row>
      <xdr:rowOff>104775</xdr:rowOff>
    </xdr:from>
    <xdr:to>
      <xdr:col>4</xdr:col>
      <xdr:colOff>28575</xdr:colOff>
      <xdr:row>14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2190750" y="2057400"/>
          <a:ext cx="66675" cy="1028700"/>
        </a:xfrm>
        <a:prstGeom prst="righ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10</xdr:row>
      <xdr:rowOff>95250</xdr:rowOff>
    </xdr:from>
    <xdr:to>
      <xdr:col>5</xdr:col>
      <xdr:colOff>114300</xdr:colOff>
      <xdr:row>14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2686050" y="2047875"/>
          <a:ext cx="161925" cy="1019175"/>
        </a:xfrm>
        <a:prstGeom prst="lef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10</xdr:row>
      <xdr:rowOff>76200</xdr:rowOff>
    </xdr:from>
    <xdr:to>
      <xdr:col>7</xdr:col>
      <xdr:colOff>123825</xdr:colOff>
      <xdr:row>14</xdr:row>
      <xdr:rowOff>66675</xdr:rowOff>
    </xdr:to>
    <xdr:sp>
      <xdr:nvSpPr>
        <xdr:cNvPr id="4" name="AutoShape 4"/>
        <xdr:cNvSpPr>
          <a:spLocks/>
        </xdr:cNvSpPr>
      </xdr:nvSpPr>
      <xdr:spPr>
        <a:xfrm>
          <a:off x="3619500" y="2028825"/>
          <a:ext cx="171450" cy="1047750"/>
        </a:xfrm>
        <a:prstGeom prst="lef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10</xdr:row>
      <xdr:rowOff>95250</xdr:rowOff>
    </xdr:from>
    <xdr:to>
      <xdr:col>6</xdr:col>
      <xdr:colOff>38100</xdr:colOff>
      <xdr:row>14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3086100" y="2047875"/>
          <a:ext cx="123825" cy="1038225"/>
        </a:xfrm>
        <a:prstGeom prst="righ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10</xdr:row>
      <xdr:rowOff>85725</xdr:rowOff>
    </xdr:from>
    <xdr:to>
      <xdr:col>8</xdr:col>
      <xdr:colOff>28575</xdr:colOff>
      <xdr:row>14</xdr:row>
      <xdr:rowOff>66675</xdr:rowOff>
    </xdr:to>
    <xdr:sp>
      <xdr:nvSpPr>
        <xdr:cNvPr id="6" name="AutoShape 6"/>
        <xdr:cNvSpPr>
          <a:spLocks/>
        </xdr:cNvSpPr>
      </xdr:nvSpPr>
      <xdr:spPr>
        <a:xfrm>
          <a:off x="4010025" y="2038350"/>
          <a:ext cx="142875" cy="1038225"/>
        </a:xfrm>
        <a:prstGeom prst="righ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28575</xdr:rowOff>
    </xdr:from>
    <xdr:to>
      <xdr:col>2</xdr:col>
      <xdr:colOff>247650</xdr:colOff>
      <xdr:row>12</xdr:row>
      <xdr:rowOff>28575</xdr:rowOff>
    </xdr:to>
    <xdr:sp>
      <xdr:nvSpPr>
        <xdr:cNvPr id="7" name="Line 7"/>
        <xdr:cNvSpPr>
          <a:spLocks/>
        </xdr:cNvSpPr>
      </xdr:nvSpPr>
      <xdr:spPr>
        <a:xfrm flipV="1">
          <a:off x="1371600" y="24384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29</xdr:row>
      <xdr:rowOff>161925</xdr:rowOff>
    </xdr:from>
    <xdr:to>
      <xdr:col>7</xdr:col>
      <xdr:colOff>47625</xdr:colOff>
      <xdr:row>29</xdr:row>
      <xdr:rowOff>190500</xdr:rowOff>
    </xdr:to>
    <xdr:sp>
      <xdr:nvSpPr>
        <xdr:cNvPr id="8" name="Oval 9"/>
        <xdr:cNvSpPr>
          <a:spLocks/>
        </xdr:cNvSpPr>
      </xdr:nvSpPr>
      <xdr:spPr>
        <a:xfrm flipH="1">
          <a:off x="3686175" y="649605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29</xdr:row>
      <xdr:rowOff>142875</xdr:rowOff>
    </xdr:from>
    <xdr:to>
      <xdr:col>3</xdr:col>
      <xdr:colOff>19050</xdr:colOff>
      <xdr:row>29</xdr:row>
      <xdr:rowOff>171450</xdr:rowOff>
    </xdr:to>
    <xdr:sp>
      <xdr:nvSpPr>
        <xdr:cNvPr id="9" name="Oval 10"/>
        <xdr:cNvSpPr>
          <a:spLocks/>
        </xdr:cNvSpPr>
      </xdr:nvSpPr>
      <xdr:spPr>
        <a:xfrm flipH="1">
          <a:off x="1781175" y="6477000"/>
          <a:ext cx="19050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38</xdr:row>
      <xdr:rowOff>104775</xdr:rowOff>
    </xdr:from>
    <xdr:to>
      <xdr:col>5</xdr:col>
      <xdr:colOff>95250</xdr:colOff>
      <xdr:row>42</xdr:row>
      <xdr:rowOff>76200</xdr:rowOff>
    </xdr:to>
    <xdr:sp>
      <xdr:nvSpPr>
        <xdr:cNvPr id="10" name="AutoShape 14"/>
        <xdr:cNvSpPr>
          <a:spLocks/>
        </xdr:cNvSpPr>
      </xdr:nvSpPr>
      <xdr:spPr>
        <a:xfrm>
          <a:off x="2714625" y="8534400"/>
          <a:ext cx="114300" cy="847725"/>
        </a:xfrm>
        <a:prstGeom prst="leftBracke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38</xdr:row>
      <xdr:rowOff>95250</xdr:rowOff>
    </xdr:from>
    <xdr:to>
      <xdr:col>6</xdr:col>
      <xdr:colOff>28575</xdr:colOff>
      <xdr:row>42</xdr:row>
      <xdr:rowOff>76200</xdr:rowOff>
    </xdr:to>
    <xdr:sp>
      <xdr:nvSpPr>
        <xdr:cNvPr id="11" name="AutoShape 15"/>
        <xdr:cNvSpPr>
          <a:spLocks/>
        </xdr:cNvSpPr>
      </xdr:nvSpPr>
      <xdr:spPr>
        <a:xfrm>
          <a:off x="3048000" y="8524875"/>
          <a:ext cx="152400" cy="857250"/>
        </a:xfrm>
        <a:prstGeom prst="rightBracke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40</xdr:row>
      <xdr:rowOff>28575</xdr:rowOff>
    </xdr:from>
    <xdr:to>
      <xdr:col>4</xdr:col>
      <xdr:colOff>247650</xdr:colOff>
      <xdr:row>40</xdr:row>
      <xdr:rowOff>28575</xdr:rowOff>
    </xdr:to>
    <xdr:sp>
      <xdr:nvSpPr>
        <xdr:cNvPr id="12" name="Line 16"/>
        <xdr:cNvSpPr>
          <a:spLocks/>
        </xdr:cNvSpPr>
      </xdr:nvSpPr>
      <xdr:spPr>
        <a:xfrm flipV="1">
          <a:off x="2247900" y="8848725"/>
          <a:ext cx="2286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24</xdr:row>
      <xdr:rowOff>152400</xdr:rowOff>
    </xdr:from>
    <xdr:to>
      <xdr:col>6</xdr:col>
      <xdr:colOff>209550</xdr:colOff>
      <xdr:row>24</xdr:row>
      <xdr:rowOff>180975</xdr:rowOff>
    </xdr:to>
    <xdr:sp>
      <xdr:nvSpPr>
        <xdr:cNvPr id="13" name="Oval 17"/>
        <xdr:cNvSpPr>
          <a:spLocks/>
        </xdr:cNvSpPr>
      </xdr:nvSpPr>
      <xdr:spPr>
        <a:xfrm flipH="1">
          <a:off x="3352800" y="5210175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104775</xdr:rowOff>
    </xdr:from>
    <xdr:to>
      <xdr:col>2</xdr:col>
      <xdr:colOff>114300</xdr:colOff>
      <xdr:row>26</xdr:row>
      <xdr:rowOff>76200</xdr:rowOff>
    </xdr:to>
    <xdr:sp>
      <xdr:nvSpPr>
        <xdr:cNvPr id="14" name="AutoShape 19"/>
        <xdr:cNvSpPr>
          <a:spLocks/>
        </xdr:cNvSpPr>
      </xdr:nvSpPr>
      <xdr:spPr>
        <a:xfrm>
          <a:off x="1352550" y="4686300"/>
          <a:ext cx="114300" cy="1076325"/>
        </a:xfrm>
        <a:prstGeom prst="lef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22</xdr:row>
      <xdr:rowOff>104775</xdr:rowOff>
    </xdr:from>
    <xdr:to>
      <xdr:col>2</xdr:col>
      <xdr:colOff>428625</xdr:colOff>
      <xdr:row>26</xdr:row>
      <xdr:rowOff>76200</xdr:rowOff>
    </xdr:to>
    <xdr:sp>
      <xdr:nvSpPr>
        <xdr:cNvPr id="15" name="AutoShape 20"/>
        <xdr:cNvSpPr>
          <a:spLocks/>
        </xdr:cNvSpPr>
      </xdr:nvSpPr>
      <xdr:spPr>
        <a:xfrm>
          <a:off x="1724025" y="4686300"/>
          <a:ext cx="57150" cy="1076325"/>
        </a:xfrm>
        <a:prstGeom prst="righ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66675</xdr:rowOff>
    </xdr:from>
    <xdr:to>
      <xdr:col>1</xdr:col>
      <xdr:colOff>295275</xdr:colOff>
      <xdr:row>24</xdr:row>
      <xdr:rowOff>66675</xdr:rowOff>
    </xdr:to>
    <xdr:sp>
      <xdr:nvSpPr>
        <xdr:cNvPr id="16" name="Line 21"/>
        <xdr:cNvSpPr>
          <a:spLocks/>
        </xdr:cNvSpPr>
      </xdr:nvSpPr>
      <xdr:spPr>
        <a:xfrm flipV="1">
          <a:off x="828675" y="51244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17</xdr:row>
      <xdr:rowOff>9525</xdr:rowOff>
    </xdr:from>
    <xdr:to>
      <xdr:col>4</xdr:col>
      <xdr:colOff>266700</xdr:colOff>
      <xdr:row>17</xdr:row>
      <xdr:rowOff>9525</xdr:rowOff>
    </xdr:to>
    <xdr:sp>
      <xdr:nvSpPr>
        <xdr:cNvPr id="17" name="Line 22"/>
        <xdr:cNvSpPr>
          <a:spLocks/>
        </xdr:cNvSpPr>
      </xdr:nvSpPr>
      <xdr:spPr>
        <a:xfrm flipV="1">
          <a:off x="2371725" y="3533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24</xdr:row>
      <xdr:rowOff>142875</xdr:rowOff>
    </xdr:from>
    <xdr:to>
      <xdr:col>4</xdr:col>
      <xdr:colOff>95250</xdr:colOff>
      <xdr:row>24</xdr:row>
      <xdr:rowOff>219075</xdr:rowOff>
    </xdr:to>
    <xdr:sp>
      <xdr:nvSpPr>
        <xdr:cNvPr id="18" name="AutoShape 23"/>
        <xdr:cNvSpPr>
          <a:spLocks/>
        </xdr:cNvSpPr>
      </xdr:nvSpPr>
      <xdr:spPr>
        <a:xfrm>
          <a:off x="2028825" y="5200650"/>
          <a:ext cx="29527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104775</xdr:rowOff>
    </xdr:from>
    <xdr:to>
      <xdr:col>5</xdr:col>
      <xdr:colOff>114300</xdr:colOff>
      <xdr:row>26</xdr:row>
      <xdr:rowOff>76200</xdr:rowOff>
    </xdr:to>
    <xdr:sp>
      <xdr:nvSpPr>
        <xdr:cNvPr id="19" name="AutoShape 24"/>
        <xdr:cNvSpPr>
          <a:spLocks/>
        </xdr:cNvSpPr>
      </xdr:nvSpPr>
      <xdr:spPr>
        <a:xfrm>
          <a:off x="2743200" y="4686300"/>
          <a:ext cx="104775" cy="1076325"/>
        </a:xfrm>
        <a:prstGeom prst="lef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22</xdr:row>
      <xdr:rowOff>95250</xdr:rowOff>
    </xdr:from>
    <xdr:to>
      <xdr:col>5</xdr:col>
      <xdr:colOff>438150</xdr:colOff>
      <xdr:row>26</xdr:row>
      <xdr:rowOff>66675</xdr:rowOff>
    </xdr:to>
    <xdr:sp>
      <xdr:nvSpPr>
        <xdr:cNvPr id="20" name="AutoShape 25"/>
        <xdr:cNvSpPr>
          <a:spLocks/>
        </xdr:cNvSpPr>
      </xdr:nvSpPr>
      <xdr:spPr>
        <a:xfrm>
          <a:off x="3076575" y="4676775"/>
          <a:ext cx="95250" cy="1076325"/>
        </a:xfrm>
        <a:prstGeom prst="righ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104775</xdr:rowOff>
    </xdr:from>
    <xdr:to>
      <xdr:col>7</xdr:col>
      <xdr:colOff>114300</xdr:colOff>
      <xdr:row>26</xdr:row>
      <xdr:rowOff>76200</xdr:rowOff>
    </xdr:to>
    <xdr:sp>
      <xdr:nvSpPr>
        <xdr:cNvPr id="21" name="AutoShape 27"/>
        <xdr:cNvSpPr>
          <a:spLocks/>
        </xdr:cNvSpPr>
      </xdr:nvSpPr>
      <xdr:spPr>
        <a:xfrm>
          <a:off x="3676650" y="4686300"/>
          <a:ext cx="104775" cy="1076325"/>
        </a:xfrm>
        <a:prstGeom prst="lef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22</xdr:row>
      <xdr:rowOff>95250</xdr:rowOff>
    </xdr:from>
    <xdr:to>
      <xdr:col>7</xdr:col>
      <xdr:colOff>438150</xdr:colOff>
      <xdr:row>26</xdr:row>
      <xdr:rowOff>66675</xdr:rowOff>
    </xdr:to>
    <xdr:sp>
      <xdr:nvSpPr>
        <xdr:cNvPr id="22" name="AutoShape 28"/>
        <xdr:cNvSpPr>
          <a:spLocks/>
        </xdr:cNvSpPr>
      </xdr:nvSpPr>
      <xdr:spPr>
        <a:xfrm>
          <a:off x="4010025" y="4676775"/>
          <a:ext cx="95250" cy="1076325"/>
        </a:xfrm>
        <a:prstGeom prst="righ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24</xdr:row>
      <xdr:rowOff>152400</xdr:rowOff>
    </xdr:from>
    <xdr:to>
      <xdr:col>11</xdr:col>
      <xdr:colOff>209550</xdr:colOff>
      <xdr:row>24</xdr:row>
      <xdr:rowOff>180975</xdr:rowOff>
    </xdr:to>
    <xdr:sp>
      <xdr:nvSpPr>
        <xdr:cNvPr id="23" name="Oval 32"/>
        <xdr:cNvSpPr>
          <a:spLocks/>
        </xdr:cNvSpPr>
      </xdr:nvSpPr>
      <xdr:spPr>
        <a:xfrm flipH="1">
          <a:off x="5772150" y="5210175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22</xdr:row>
      <xdr:rowOff>104775</xdr:rowOff>
    </xdr:from>
    <xdr:to>
      <xdr:col>10</xdr:col>
      <xdr:colOff>114300</xdr:colOff>
      <xdr:row>26</xdr:row>
      <xdr:rowOff>76200</xdr:rowOff>
    </xdr:to>
    <xdr:sp>
      <xdr:nvSpPr>
        <xdr:cNvPr id="24" name="AutoShape 33"/>
        <xdr:cNvSpPr>
          <a:spLocks/>
        </xdr:cNvSpPr>
      </xdr:nvSpPr>
      <xdr:spPr>
        <a:xfrm>
          <a:off x="5191125" y="4686300"/>
          <a:ext cx="104775" cy="1076325"/>
        </a:xfrm>
        <a:prstGeom prst="lef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342900</xdr:colOff>
      <xdr:row>22</xdr:row>
      <xdr:rowOff>95250</xdr:rowOff>
    </xdr:from>
    <xdr:to>
      <xdr:col>10</xdr:col>
      <xdr:colOff>409575</xdr:colOff>
      <xdr:row>26</xdr:row>
      <xdr:rowOff>66675</xdr:rowOff>
    </xdr:to>
    <xdr:sp>
      <xdr:nvSpPr>
        <xdr:cNvPr id="25" name="AutoShape 34"/>
        <xdr:cNvSpPr>
          <a:spLocks/>
        </xdr:cNvSpPr>
      </xdr:nvSpPr>
      <xdr:spPr>
        <a:xfrm>
          <a:off x="5524500" y="4676775"/>
          <a:ext cx="66675" cy="1076325"/>
        </a:xfrm>
        <a:prstGeom prst="righ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22</xdr:row>
      <xdr:rowOff>104775</xdr:rowOff>
    </xdr:from>
    <xdr:to>
      <xdr:col>12</xdr:col>
      <xdr:colOff>114300</xdr:colOff>
      <xdr:row>26</xdr:row>
      <xdr:rowOff>76200</xdr:rowOff>
    </xdr:to>
    <xdr:sp>
      <xdr:nvSpPr>
        <xdr:cNvPr id="26" name="AutoShape 35"/>
        <xdr:cNvSpPr>
          <a:spLocks/>
        </xdr:cNvSpPr>
      </xdr:nvSpPr>
      <xdr:spPr>
        <a:xfrm>
          <a:off x="5905500" y="4686300"/>
          <a:ext cx="104775" cy="1076325"/>
        </a:xfrm>
        <a:prstGeom prst="lef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22</xdr:row>
      <xdr:rowOff>95250</xdr:rowOff>
    </xdr:from>
    <xdr:to>
      <xdr:col>12</xdr:col>
      <xdr:colOff>438150</xdr:colOff>
      <xdr:row>26</xdr:row>
      <xdr:rowOff>66675</xdr:rowOff>
    </xdr:to>
    <xdr:sp>
      <xdr:nvSpPr>
        <xdr:cNvPr id="27" name="AutoShape 36"/>
        <xdr:cNvSpPr>
          <a:spLocks/>
        </xdr:cNvSpPr>
      </xdr:nvSpPr>
      <xdr:spPr>
        <a:xfrm>
          <a:off x="6238875" y="4676775"/>
          <a:ext cx="95250" cy="1076325"/>
        </a:xfrm>
        <a:prstGeom prst="righ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29</xdr:row>
      <xdr:rowOff>161925</xdr:rowOff>
    </xdr:from>
    <xdr:to>
      <xdr:col>5</xdr:col>
      <xdr:colOff>38100</xdr:colOff>
      <xdr:row>29</xdr:row>
      <xdr:rowOff>190500</xdr:rowOff>
    </xdr:to>
    <xdr:sp>
      <xdr:nvSpPr>
        <xdr:cNvPr id="28" name="Oval 37"/>
        <xdr:cNvSpPr>
          <a:spLocks/>
        </xdr:cNvSpPr>
      </xdr:nvSpPr>
      <xdr:spPr>
        <a:xfrm flipH="1">
          <a:off x="2743200" y="649605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30</xdr:row>
      <xdr:rowOff>161925</xdr:rowOff>
    </xdr:from>
    <xdr:to>
      <xdr:col>7</xdr:col>
      <xdr:colOff>47625</xdr:colOff>
      <xdr:row>30</xdr:row>
      <xdr:rowOff>190500</xdr:rowOff>
    </xdr:to>
    <xdr:sp>
      <xdr:nvSpPr>
        <xdr:cNvPr id="29" name="Oval 41"/>
        <xdr:cNvSpPr>
          <a:spLocks/>
        </xdr:cNvSpPr>
      </xdr:nvSpPr>
      <xdr:spPr>
        <a:xfrm flipH="1">
          <a:off x="3686175" y="6810375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30</xdr:row>
      <xdr:rowOff>142875</xdr:rowOff>
    </xdr:from>
    <xdr:to>
      <xdr:col>3</xdr:col>
      <xdr:colOff>19050</xdr:colOff>
      <xdr:row>30</xdr:row>
      <xdr:rowOff>171450</xdr:rowOff>
    </xdr:to>
    <xdr:sp>
      <xdr:nvSpPr>
        <xdr:cNvPr id="30" name="Oval 42"/>
        <xdr:cNvSpPr>
          <a:spLocks/>
        </xdr:cNvSpPr>
      </xdr:nvSpPr>
      <xdr:spPr>
        <a:xfrm flipH="1">
          <a:off x="1781175" y="6791325"/>
          <a:ext cx="19050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161925</xdr:rowOff>
    </xdr:from>
    <xdr:to>
      <xdr:col>5</xdr:col>
      <xdr:colOff>38100</xdr:colOff>
      <xdr:row>30</xdr:row>
      <xdr:rowOff>190500</xdr:rowOff>
    </xdr:to>
    <xdr:sp>
      <xdr:nvSpPr>
        <xdr:cNvPr id="31" name="Oval 43"/>
        <xdr:cNvSpPr>
          <a:spLocks/>
        </xdr:cNvSpPr>
      </xdr:nvSpPr>
      <xdr:spPr>
        <a:xfrm flipH="1">
          <a:off x="2743200" y="6810375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104775</xdr:rowOff>
    </xdr:from>
    <xdr:to>
      <xdr:col>2</xdr:col>
      <xdr:colOff>114300</xdr:colOff>
      <xdr:row>42</xdr:row>
      <xdr:rowOff>76200</xdr:rowOff>
    </xdr:to>
    <xdr:sp>
      <xdr:nvSpPr>
        <xdr:cNvPr id="32" name="AutoShape 44"/>
        <xdr:cNvSpPr>
          <a:spLocks/>
        </xdr:cNvSpPr>
      </xdr:nvSpPr>
      <xdr:spPr>
        <a:xfrm>
          <a:off x="1352550" y="8534400"/>
          <a:ext cx="114300" cy="847725"/>
        </a:xfrm>
        <a:prstGeom prst="lef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38</xdr:row>
      <xdr:rowOff>104775</xdr:rowOff>
    </xdr:from>
    <xdr:to>
      <xdr:col>2</xdr:col>
      <xdr:colOff>428625</xdr:colOff>
      <xdr:row>42</xdr:row>
      <xdr:rowOff>76200</xdr:rowOff>
    </xdr:to>
    <xdr:sp>
      <xdr:nvSpPr>
        <xdr:cNvPr id="33" name="AutoShape 45"/>
        <xdr:cNvSpPr>
          <a:spLocks/>
        </xdr:cNvSpPr>
      </xdr:nvSpPr>
      <xdr:spPr>
        <a:xfrm>
          <a:off x="1724025" y="8534400"/>
          <a:ext cx="57150" cy="847725"/>
        </a:xfrm>
        <a:prstGeom prst="righ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40</xdr:row>
      <xdr:rowOff>47625</xdr:rowOff>
    </xdr:from>
    <xdr:to>
      <xdr:col>1</xdr:col>
      <xdr:colOff>390525</xdr:colOff>
      <xdr:row>40</xdr:row>
      <xdr:rowOff>47625</xdr:rowOff>
    </xdr:to>
    <xdr:sp>
      <xdr:nvSpPr>
        <xdr:cNvPr id="34" name="Line 46"/>
        <xdr:cNvSpPr>
          <a:spLocks/>
        </xdr:cNvSpPr>
      </xdr:nvSpPr>
      <xdr:spPr>
        <a:xfrm flipV="1">
          <a:off x="923925" y="88677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51</xdr:row>
      <xdr:rowOff>171450</xdr:rowOff>
    </xdr:from>
    <xdr:to>
      <xdr:col>4</xdr:col>
      <xdr:colOff>285750</xdr:colOff>
      <xdr:row>51</xdr:row>
      <xdr:rowOff>200025</xdr:rowOff>
    </xdr:to>
    <xdr:sp>
      <xdr:nvSpPr>
        <xdr:cNvPr id="35" name="Oval 47"/>
        <xdr:cNvSpPr>
          <a:spLocks/>
        </xdr:cNvSpPr>
      </xdr:nvSpPr>
      <xdr:spPr>
        <a:xfrm flipH="1">
          <a:off x="2486025" y="11372850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49</xdr:row>
      <xdr:rowOff>104775</xdr:rowOff>
    </xdr:from>
    <xdr:to>
      <xdr:col>2</xdr:col>
      <xdr:colOff>114300</xdr:colOff>
      <xdr:row>53</xdr:row>
      <xdr:rowOff>76200</xdr:rowOff>
    </xdr:to>
    <xdr:sp>
      <xdr:nvSpPr>
        <xdr:cNvPr id="36" name="AutoShape 54"/>
        <xdr:cNvSpPr>
          <a:spLocks/>
        </xdr:cNvSpPr>
      </xdr:nvSpPr>
      <xdr:spPr>
        <a:xfrm>
          <a:off x="1362075" y="10829925"/>
          <a:ext cx="104775" cy="1076325"/>
        </a:xfrm>
        <a:prstGeom prst="lef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49</xdr:row>
      <xdr:rowOff>85725</xdr:rowOff>
    </xdr:from>
    <xdr:to>
      <xdr:col>4</xdr:col>
      <xdr:colOff>85725</xdr:colOff>
      <xdr:row>53</xdr:row>
      <xdr:rowOff>57150</xdr:rowOff>
    </xdr:to>
    <xdr:sp>
      <xdr:nvSpPr>
        <xdr:cNvPr id="37" name="AutoShape 57"/>
        <xdr:cNvSpPr>
          <a:spLocks/>
        </xdr:cNvSpPr>
      </xdr:nvSpPr>
      <xdr:spPr>
        <a:xfrm>
          <a:off x="2219325" y="10810875"/>
          <a:ext cx="95250" cy="1076325"/>
        </a:xfrm>
        <a:prstGeom prst="righ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49</xdr:row>
      <xdr:rowOff>85725</xdr:rowOff>
    </xdr:from>
    <xdr:to>
      <xdr:col>5</xdr:col>
      <xdr:colOff>76200</xdr:colOff>
      <xdr:row>53</xdr:row>
      <xdr:rowOff>57150</xdr:rowOff>
    </xdr:to>
    <xdr:sp>
      <xdr:nvSpPr>
        <xdr:cNvPr id="38" name="AutoShape 58"/>
        <xdr:cNvSpPr>
          <a:spLocks/>
        </xdr:cNvSpPr>
      </xdr:nvSpPr>
      <xdr:spPr>
        <a:xfrm>
          <a:off x="2686050" y="10810875"/>
          <a:ext cx="123825" cy="1076325"/>
        </a:xfrm>
        <a:prstGeom prst="lef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49</xdr:row>
      <xdr:rowOff>104775</xdr:rowOff>
    </xdr:from>
    <xdr:to>
      <xdr:col>6</xdr:col>
      <xdr:colOff>57150</xdr:colOff>
      <xdr:row>53</xdr:row>
      <xdr:rowOff>76200</xdr:rowOff>
    </xdr:to>
    <xdr:sp>
      <xdr:nvSpPr>
        <xdr:cNvPr id="39" name="AutoShape 59"/>
        <xdr:cNvSpPr>
          <a:spLocks/>
        </xdr:cNvSpPr>
      </xdr:nvSpPr>
      <xdr:spPr>
        <a:xfrm>
          <a:off x="3162300" y="10829925"/>
          <a:ext cx="66675" cy="1076325"/>
        </a:xfrm>
        <a:prstGeom prst="righ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62</xdr:row>
      <xdr:rowOff>171450</xdr:rowOff>
    </xdr:from>
    <xdr:to>
      <xdr:col>4</xdr:col>
      <xdr:colOff>285750</xdr:colOff>
      <xdr:row>62</xdr:row>
      <xdr:rowOff>200025</xdr:rowOff>
    </xdr:to>
    <xdr:sp>
      <xdr:nvSpPr>
        <xdr:cNvPr id="40" name="Oval 62"/>
        <xdr:cNvSpPr>
          <a:spLocks/>
        </xdr:cNvSpPr>
      </xdr:nvSpPr>
      <xdr:spPr>
        <a:xfrm flipH="1">
          <a:off x="2486025" y="13858875"/>
          <a:ext cx="28575" cy="285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60</xdr:row>
      <xdr:rowOff>104775</xdr:rowOff>
    </xdr:from>
    <xdr:to>
      <xdr:col>2</xdr:col>
      <xdr:colOff>114300</xdr:colOff>
      <xdr:row>64</xdr:row>
      <xdr:rowOff>76200</xdr:rowOff>
    </xdr:to>
    <xdr:sp>
      <xdr:nvSpPr>
        <xdr:cNvPr id="41" name="AutoShape 63"/>
        <xdr:cNvSpPr>
          <a:spLocks/>
        </xdr:cNvSpPr>
      </xdr:nvSpPr>
      <xdr:spPr>
        <a:xfrm>
          <a:off x="1362075" y="13315950"/>
          <a:ext cx="104775" cy="1076325"/>
        </a:xfrm>
        <a:prstGeom prst="lef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60</xdr:row>
      <xdr:rowOff>85725</xdr:rowOff>
    </xdr:from>
    <xdr:to>
      <xdr:col>4</xdr:col>
      <xdr:colOff>85725</xdr:colOff>
      <xdr:row>64</xdr:row>
      <xdr:rowOff>57150</xdr:rowOff>
    </xdr:to>
    <xdr:sp>
      <xdr:nvSpPr>
        <xdr:cNvPr id="42" name="AutoShape 64"/>
        <xdr:cNvSpPr>
          <a:spLocks/>
        </xdr:cNvSpPr>
      </xdr:nvSpPr>
      <xdr:spPr>
        <a:xfrm>
          <a:off x="2219325" y="13296900"/>
          <a:ext cx="95250" cy="1076325"/>
        </a:xfrm>
        <a:prstGeom prst="righ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60</xdr:row>
      <xdr:rowOff>66675</xdr:rowOff>
    </xdr:from>
    <xdr:to>
      <xdr:col>5</xdr:col>
      <xdr:colOff>9525</xdr:colOff>
      <xdr:row>64</xdr:row>
      <xdr:rowOff>57150</xdr:rowOff>
    </xdr:to>
    <xdr:sp>
      <xdr:nvSpPr>
        <xdr:cNvPr id="43" name="AutoShape 65"/>
        <xdr:cNvSpPr>
          <a:spLocks/>
        </xdr:cNvSpPr>
      </xdr:nvSpPr>
      <xdr:spPr>
        <a:xfrm>
          <a:off x="2667000" y="13277850"/>
          <a:ext cx="76200" cy="1095375"/>
        </a:xfrm>
        <a:prstGeom prst="lef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60</xdr:row>
      <xdr:rowOff>85725</xdr:rowOff>
    </xdr:from>
    <xdr:to>
      <xdr:col>6</xdr:col>
      <xdr:colOff>57150</xdr:colOff>
      <xdr:row>64</xdr:row>
      <xdr:rowOff>57150</xdr:rowOff>
    </xdr:to>
    <xdr:sp>
      <xdr:nvSpPr>
        <xdr:cNvPr id="44" name="AutoShape 66"/>
        <xdr:cNvSpPr>
          <a:spLocks/>
        </xdr:cNvSpPr>
      </xdr:nvSpPr>
      <xdr:spPr>
        <a:xfrm>
          <a:off x="3162300" y="13296900"/>
          <a:ext cx="66675" cy="1076325"/>
        </a:xfrm>
        <a:prstGeom prst="righ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54</xdr:row>
      <xdr:rowOff>57150</xdr:rowOff>
    </xdr:from>
    <xdr:to>
      <xdr:col>13</xdr:col>
      <xdr:colOff>76200</xdr:colOff>
      <xdr:row>54</xdr:row>
      <xdr:rowOff>57150</xdr:rowOff>
    </xdr:to>
    <xdr:sp>
      <xdr:nvSpPr>
        <xdr:cNvPr id="45" name="Line 67"/>
        <xdr:cNvSpPr>
          <a:spLocks/>
        </xdr:cNvSpPr>
      </xdr:nvSpPr>
      <xdr:spPr>
        <a:xfrm>
          <a:off x="800100" y="12077700"/>
          <a:ext cx="5619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T206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11.8515625" style="0" customWidth="1"/>
    <col min="2" max="3" width="7.00390625" style="0" customWidth="1"/>
    <col min="4" max="4" width="5.421875" style="0" customWidth="1"/>
    <col min="5" max="5" width="5.28125" style="0" customWidth="1"/>
    <col min="6" max="6" width="5.8515625" style="0" customWidth="1"/>
    <col min="7" max="7" width="5.7109375" style="0" customWidth="1"/>
    <col min="8" max="8" width="5.8515625" style="0" customWidth="1"/>
    <col min="9" max="9" width="6.421875" style="0" customWidth="1"/>
    <col min="10" max="10" width="7.28125" style="0" customWidth="1"/>
    <col min="11" max="11" width="4.7109375" style="0" customWidth="1"/>
    <col min="12" max="12" width="4.8515625" style="0" customWidth="1"/>
    <col min="13" max="14" width="6.00390625" style="0" customWidth="1"/>
    <col min="15" max="15" width="6.140625" style="0" customWidth="1"/>
    <col min="16" max="16" width="7.00390625" style="0" customWidth="1"/>
    <col min="17" max="17" width="10.57421875" style="0" customWidth="1"/>
    <col min="18" max="18" width="6.57421875" style="0" customWidth="1"/>
    <col min="19" max="19" width="4.7109375" style="0" customWidth="1"/>
    <col min="20" max="20" width="5.8515625" style="0" customWidth="1"/>
    <col min="21" max="21" width="8.7109375" style="0" customWidth="1"/>
    <col min="22" max="22" width="7.421875" style="0" customWidth="1"/>
    <col min="23" max="23" width="5.421875" style="0" customWidth="1"/>
    <col min="24" max="24" width="5.7109375" style="0" customWidth="1"/>
    <col min="25" max="25" width="3.421875" style="0" customWidth="1"/>
    <col min="26" max="26" width="6.28125" style="0" customWidth="1"/>
    <col min="27" max="27" width="6.8515625" style="0" customWidth="1"/>
    <col min="28" max="28" width="8.421875" style="0" customWidth="1"/>
    <col min="29" max="72" width="8.7109375" style="0" customWidth="1"/>
  </cols>
  <sheetData>
    <row r="1" spans="1:28" ht="25.5">
      <c r="A1" s="11"/>
      <c r="B1" s="12" t="s">
        <v>4</v>
      </c>
      <c r="C1" s="7"/>
      <c r="D1" s="7"/>
      <c r="E1" s="7"/>
      <c r="F1" s="7"/>
      <c r="G1" s="51"/>
      <c r="H1" s="13"/>
      <c r="I1" s="51"/>
      <c r="J1" s="51"/>
      <c r="K1" s="7" t="s">
        <v>3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3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1:39" ht="20.25">
      <c r="A3" s="7"/>
      <c r="B3" s="56" t="s">
        <v>171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ht="22.5" customHeight="1">
      <c r="A4" s="53" t="s">
        <v>154</v>
      </c>
      <c r="B4" s="46" t="s">
        <v>164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ht="22.5" customHeight="1">
      <c r="A5" s="52" t="s">
        <v>155</v>
      </c>
      <c r="B5" s="46" t="s">
        <v>162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ht="22.5" customHeight="1">
      <c r="A6" s="52" t="s">
        <v>156</v>
      </c>
      <c r="B6" s="46" t="s">
        <v>163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22.5" customHeight="1">
      <c r="A7" s="52" t="s">
        <v>157</v>
      </c>
      <c r="B7" s="46" t="s">
        <v>165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ht="22.5" customHeight="1">
      <c r="A8" s="52" t="s">
        <v>158</v>
      </c>
      <c r="B8" s="46" t="s">
        <v>166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ht="22.5" customHeight="1">
      <c r="A9" s="52" t="s">
        <v>159</v>
      </c>
      <c r="B9" s="46" t="s">
        <v>167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ht="22.5" customHeight="1">
      <c r="A10" s="52" t="s">
        <v>160</v>
      </c>
      <c r="B10" s="46" t="s">
        <v>168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ht="22.5" customHeight="1">
      <c r="A11" s="52" t="s">
        <v>161</v>
      </c>
      <c r="B11" s="46" t="s">
        <v>169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ht="12.75">
      <c r="A12" s="5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25" t="s">
        <v>27</v>
      </c>
      <c r="AD12" s="14"/>
      <c r="AE12" s="14"/>
      <c r="AF12" s="14"/>
      <c r="AG12" s="14"/>
      <c r="AH12" s="24"/>
      <c r="AI12" s="24"/>
      <c r="AJ12" s="7"/>
      <c r="AK12" s="7"/>
      <c r="AL12" s="7"/>
      <c r="AM12" s="7"/>
    </row>
    <row r="13" spans="1:39" ht="18">
      <c r="A13" s="7"/>
      <c r="B13" s="1" t="s">
        <v>5</v>
      </c>
      <c r="C13" s="2"/>
      <c r="D13" s="2"/>
      <c r="E13" s="3"/>
      <c r="F13" s="3"/>
      <c r="G13" s="3"/>
      <c r="H13" s="3"/>
      <c r="I13" s="3"/>
      <c r="J13" s="3"/>
      <c r="K13" s="4"/>
      <c r="L13" s="5"/>
      <c r="M13" s="5"/>
      <c r="N13" s="5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14" t="s">
        <v>9</v>
      </c>
      <c r="AD13" s="14" t="s">
        <v>10</v>
      </c>
      <c r="AE13" s="14" t="s">
        <v>17</v>
      </c>
      <c r="AF13" s="14" t="s">
        <v>18</v>
      </c>
      <c r="AG13" s="14" t="s">
        <v>11</v>
      </c>
      <c r="AH13" s="7"/>
      <c r="AI13" s="7"/>
      <c r="AJ13" s="7"/>
      <c r="AK13" s="7"/>
      <c r="AL13" s="7"/>
      <c r="AM13" s="7"/>
    </row>
    <row r="14" spans="1:39" ht="15">
      <c r="A14" s="7"/>
      <c r="B14" s="6" t="s">
        <v>32</v>
      </c>
      <c r="C14" s="7"/>
      <c r="D14" s="3"/>
      <c r="E14" s="3"/>
      <c r="F14" s="3"/>
      <c r="G14" s="3"/>
      <c r="H14" s="3"/>
      <c r="I14" s="3"/>
      <c r="J14" s="3"/>
      <c r="K14" s="4"/>
      <c r="L14" s="5"/>
      <c r="M14" s="5"/>
      <c r="N14" s="5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14">
        <f>V19</f>
        <v>-1</v>
      </c>
      <c r="AD14" s="14">
        <f>S14</f>
        <v>0</v>
      </c>
      <c r="AE14" s="14">
        <v>0</v>
      </c>
      <c r="AF14" s="14">
        <v>0</v>
      </c>
      <c r="AG14" s="14">
        <f>X19</f>
        <v>1</v>
      </c>
      <c r="AH14" s="14">
        <f>IF(AND(AC14&lt;&gt;0,AC15&lt;&gt;0),AC15,"0")</f>
        <v>3</v>
      </c>
      <c r="AI14" s="14">
        <f>IF(AND(AC14&lt;&gt;0,AC16&lt;&gt;0),AC16,"0")</f>
        <v>-1</v>
      </c>
      <c r="AJ14" s="5"/>
      <c r="AK14" s="7"/>
      <c r="AL14" s="7"/>
      <c r="AM14" s="7"/>
    </row>
    <row r="15" spans="1:39" ht="14.25">
      <c r="A15" s="7"/>
      <c r="B15" s="28" t="s">
        <v>33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14">
        <f>V20</f>
        <v>3</v>
      </c>
      <c r="AD15" s="14">
        <f>S15</f>
        <v>0</v>
      </c>
      <c r="AE15" s="14">
        <v>0</v>
      </c>
      <c r="AF15" s="14">
        <v>0</v>
      </c>
      <c r="AG15" s="14">
        <f>X20</f>
        <v>-4</v>
      </c>
      <c r="AH15" s="14">
        <f>IF(AND(AC14&lt;&gt;0,AC15&lt;&gt;0),-AC14,"0")</f>
        <v>1</v>
      </c>
      <c r="AI15" s="14"/>
      <c r="AJ15" s="5"/>
      <c r="AK15" s="7"/>
      <c r="AL15" s="7"/>
      <c r="AM15" s="7"/>
    </row>
    <row r="16" spans="1:39" ht="12.75">
      <c r="A16" s="7"/>
      <c r="C16" s="7"/>
      <c r="D16" s="7"/>
      <c r="E16" s="7"/>
      <c r="F16" s="7"/>
      <c r="G16" s="3"/>
      <c r="H16" s="3"/>
      <c r="I16" s="3"/>
      <c r="J16" s="3"/>
      <c r="K16" s="4"/>
      <c r="L16" s="5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14">
        <f>V21</f>
        <v>-1</v>
      </c>
      <c r="AD16" s="14">
        <f>S16</f>
        <v>0</v>
      </c>
      <c r="AE16" s="14">
        <v>0</v>
      </c>
      <c r="AF16" s="14">
        <v>0</v>
      </c>
      <c r="AG16" s="14">
        <f>X21</f>
        <v>-3</v>
      </c>
      <c r="AH16" s="14"/>
      <c r="AI16" s="14">
        <f>IF(AND(AC14&lt;&gt;0,AC16&lt;&gt;0),-AC14,"0")</f>
        <v>1</v>
      </c>
      <c r="AJ16" s="5"/>
      <c r="AK16" s="7"/>
      <c r="AL16" s="7"/>
      <c r="AM16" s="7"/>
    </row>
    <row r="17" spans="1:48" ht="20.25">
      <c r="A17" s="7"/>
      <c r="B17" s="8" t="s">
        <v>0</v>
      </c>
      <c r="C17" s="9">
        <v>2</v>
      </c>
      <c r="D17" s="9">
        <v>2</v>
      </c>
      <c r="E17" s="9">
        <v>3</v>
      </c>
      <c r="F17" s="10" t="s">
        <v>1</v>
      </c>
      <c r="G17" s="8" t="s">
        <v>2</v>
      </c>
      <c r="H17" s="9">
        <v>1</v>
      </c>
      <c r="I17" s="9">
        <v>5</v>
      </c>
      <c r="J17" s="9">
        <v>2</v>
      </c>
      <c r="K17" s="10" t="s">
        <v>1</v>
      </c>
      <c r="M17" s="8" t="s">
        <v>22</v>
      </c>
      <c r="N17" s="9">
        <v>3</v>
      </c>
      <c r="O17" s="9">
        <v>-2</v>
      </c>
      <c r="P17" s="9">
        <v>0</v>
      </c>
      <c r="Q17" s="10" t="s">
        <v>1</v>
      </c>
      <c r="R17" s="25" t="s">
        <v>135</v>
      </c>
      <c r="S17" s="14"/>
      <c r="T17" s="14"/>
      <c r="U17" s="14"/>
      <c r="V17" s="14"/>
      <c r="W17" s="14"/>
      <c r="X17" s="14"/>
      <c r="Y17" s="7"/>
      <c r="Z17" s="7"/>
      <c r="AA17" s="7"/>
      <c r="AB17" s="7"/>
      <c r="AC17" s="14">
        <f>IF(AND(AC14=0,AC15&lt;&gt;0),AC15,IF(AND(AC14=0,AC15=0,AC16&lt;&gt;0),AC16,AC14))</f>
        <v>-1</v>
      </c>
      <c r="AD17" s="14">
        <f>IF(AND(AC14=0,AC15&lt;&gt;0),AD15,IF(AND(AC14=0,AC15=0,AC16&lt;&gt;0),AD16,AD14))</f>
        <v>0</v>
      </c>
      <c r="AE17" s="14">
        <f>IF(AND(AC14=0,AC15&lt;&gt;0),AE15,IF(AND(AC14=0,AC15=0,AC16&lt;&gt;0),AE16,AE14))</f>
        <v>0</v>
      </c>
      <c r="AF17" s="14">
        <f>IF(AND(AC14=0,AC15&lt;&gt;0),AF15,IF(AND(AC14=0,AC15=0,AC16&lt;&gt;0),AF16,AF14))</f>
        <v>0</v>
      </c>
      <c r="AG17" s="14">
        <f>IF(AND(AC14=0,AC15&lt;&gt;0),AG15,IF(AND(AC14=0,AC15=0,AC16&lt;&gt;0),AG16,AG14))</f>
        <v>1</v>
      </c>
      <c r="AH17" s="14">
        <f>IF(AND(AC17&lt;&gt;0,AC18&lt;&gt;0),AC18,"0")</f>
        <v>3</v>
      </c>
      <c r="AI17" s="14">
        <f>IF(AND(AC17&lt;&gt;0,AC19&lt;&gt;0),AC19,"0")</f>
        <v>-1</v>
      </c>
      <c r="AJ17" s="5"/>
      <c r="AK17" s="7"/>
      <c r="AL17" s="7"/>
      <c r="AM17" s="7"/>
      <c r="AQ17" s="7"/>
      <c r="AR17" s="7"/>
      <c r="AS17" s="7"/>
      <c r="AT17" s="7"/>
      <c r="AU17" s="7"/>
      <c r="AV17" s="7"/>
    </row>
    <row r="18" spans="1:39" ht="18">
      <c r="A18" s="7"/>
      <c r="B18" s="7"/>
      <c r="C18" s="7"/>
      <c r="D18" s="7"/>
      <c r="E18" s="7"/>
      <c r="F18" s="26">
        <f>IF(OR(AND(AM43=1111,AL42=1111),AND(V19=0,V20=0,V21=0),AND(X19=0,X20=0,X21=0)),"Diese Punkte bilden keine Ebene","")</f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4"/>
      <c r="S18" s="14"/>
      <c r="T18" s="14"/>
      <c r="U18" s="14"/>
      <c r="V18" s="14"/>
      <c r="W18" s="14"/>
      <c r="X18" s="14"/>
      <c r="Y18" s="7"/>
      <c r="Z18" s="7"/>
      <c r="AA18" s="7"/>
      <c r="AB18" s="7"/>
      <c r="AC18" s="14">
        <f>IF(AND(AC14=0,AC15&lt;&gt;0),AC14,AC15)</f>
        <v>3</v>
      </c>
      <c r="AD18" s="14">
        <f>IF(AND(AC14=0,AC15&lt;&gt;0),AD14,AD15)</f>
        <v>0</v>
      </c>
      <c r="AE18" s="14">
        <f>IF(AND(AC14=0,AC15&lt;&gt;0),AE14,AE15)</f>
        <v>0</v>
      </c>
      <c r="AF18" s="14">
        <f>IF(AND(AC14=0,AC15&lt;&gt;0),AF14,AF15)</f>
        <v>0</v>
      </c>
      <c r="AG18" s="14">
        <f>IF(AND(AC14=0,AC15&lt;&gt;0),AG14,AG15)</f>
        <v>-4</v>
      </c>
      <c r="AH18" s="14">
        <f>IF(AND(AC17&lt;&gt;0,AC18&lt;&gt;0),-AC20,"1")</f>
        <v>1</v>
      </c>
      <c r="AI18" s="14"/>
      <c r="AJ18" s="5"/>
      <c r="AK18" s="7"/>
      <c r="AL18" s="7"/>
      <c r="AM18" s="7"/>
    </row>
    <row r="19" spans="1:39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14"/>
      <c r="S19" s="14"/>
      <c r="T19" s="14">
        <f>ROUND(C17,3)</f>
        <v>2</v>
      </c>
      <c r="U19" s="14"/>
      <c r="V19" s="14">
        <f>ROUND(H17-C17,3)</f>
        <v>-1</v>
      </c>
      <c r="W19" s="14"/>
      <c r="X19" s="14">
        <f>ROUND(N17-C17,3)</f>
        <v>1</v>
      </c>
      <c r="Y19" s="7"/>
      <c r="Z19" s="7"/>
      <c r="AA19" s="7"/>
      <c r="AB19" s="7"/>
      <c r="AC19" s="14">
        <f>IF(AND(AC14=0,AC15&lt;&gt;0),AC16,IF(AND(AC14=0,AC15=0,AC16&lt;&gt;0),AC14,AC16))</f>
        <v>-1</v>
      </c>
      <c r="AD19" s="14">
        <f>IF(AND(AC14=0,AC15&lt;&gt;0),AD16,IF(AND(AC14=0,AC15=0,AC16&lt;&gt;0),AD14,AD16))</f>
        <v>0</v>
      </c>
      <c r="AE19" s="14">
        <f>IF(AND(AC14=0,AC15&lt;&gt;0),AE16,IF(AND(AC14=0,AC15=0,AC16&lt;&gt;0),AE14,AE16))</f>
        <v>0</v>
      </c>
      <c r="AF19" s="14">
        <f>IF(AND(AC14=0,AC15&lt;&gt;0),AF16,IF(AND(AC14=0,AC15=0,AC16&lt;&gt;0),AF14,AF16))</f>
        <v>0</v>
      </c>
      <c r="AG19" s="14">
        <f>IF(AND(AC14=0,AC15&lt;&gt;0),AG16,IF(AND(AC14=0,AC15=0,AC16&lt;&gt;0),AG14,AG16))</f>
        <v>-3</v>
      </c>
      <c r="AH19" s="14"/>
      <c r="AI19" s="14">
        <f>IF(AND(AC17&lt;&gt;0,AC19&lt;&gt;0),-AC17,"1")</f>
        <v>1</v>
      </c>
      <c r="AJ19" s="5"/>
      <c r="AK19" s="7"/>
      <c r="AL19" s="7"/>
      <c r="AM19" s="7"/>
    </row>
    <row r="20" spans="1:39" ht="17.25" customHeight="1">
      <c r="A20" s="7"/>
      <c r="B20" s="6" t="s">
        <v>21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7"/>
      <c r="O20" s="7"/>
      <c r="P20" s="7"/>
      <c r="Q20" s="7"/>
      <c r="R20" s="14" t="s">
        <v>78</v>
      </c>
      <c r="S20" s="14" t="s">
        <v>6</v>
      </c>
      <c r="T20" s="14">
        <f>ROUND(D17,3)</f>
        <v>2</v>
      </c>
      <c r="U20" s="15" t="s">
        <v>20</v>
      </c>
      <c r="V20" s="14">
        <f>ROUND(I17-D17,3)</f>
        <v>3</v>
      </c>
      <c r="W20" s="15" t="s">
        <v>7</v>
      </c>
      <c r="X20" s="14">
        <f>ROUND(O17-D17,3)</f>
        <v>-4</v>
      </c>
      <c r="Y20" s="7"/>
      <c r="Z20" s="7"/>
      <c r="AA20" s="7"/>
      <c r="AB20" s="7"/>
      <c r="AC20" s="14">
        <f>AC17</f>
        <v>-1</v>
      </c>
      <c r="AD20" s="14">
        <f>AD17</f>
        <v>0</v>
      </c>
      <c r="AE20" s="14">
        <f>AE17</f>
        <v>0</v>
      </c>
      <c r="AF20" s="14">
        <f>AF17</f>
        <v>0</v>
      </c>
      <c r="AG20" s="14">
        <f>AG17</f>
        <v>1</v>
      </c>
      <c r="AH20" s="14"/>
      <c r="AI20" s="14"/>
      <c r="AJ20" s="5"/>
      <c r="AK20" s="7"/>
      <c r="AL20" s="7"/>
      <c r="AM20" s="7"/>
    </row>
    <row r="21" spans="1:39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R21" s="14"/>
      <c r="S21" s="14"/>
      <c r="T21" s="14">
        <f>ROUND(E17,3)</f>
        <v>3</v>
      </c>
      <c r="U21" s="14"/>
      <c r="V21" s="14">
        <f>ROUND(J17-E17,3)</f>
        <v>-1</v>
      </c>
      <c r="W21" s="14"/>
      <c r="X21" s="14">
        <f>ROUND(P17-E17,3)</f>
        <v>-3</v>
      </c>
      <c r="Y21" s="7"/>
      <c r="Z21" s="7"/>
      <c r="AA21" s="7"/>
      <c r="AB21" s="7"/>
      <c r="AC21" s="14">
        <f>AC18*AH18+AC17*AH17</f>
        <v>0</v>
      </c>
      <c r="AD21" s="14">
        <f>AD18*AH18+AD17*AH17</f>
        <v>0</v>
      </c>
      <c r="AE21" s="14">
        <f>AE17*AH17+AE18*AH18</f>
        <v>0</v>
      </c>
      <c r="AF21" s="14">
        <f>AF17*AH17+AF18*AH18</f>
        <v>0</v>
      </c>
      <c r="AG21" s="14">
        <f>AG17*AH17+AG18*AH18</f>
        <v>-1</v>
      </c>
      <c r="AH21" s="14" t="str">
        <f>IF(AND(AD21&lt;&gt;0,AD22&lt;&gt;0),AD22,"0")</f>
        <v>0</v>
      </c>
      <c r="AI21" s="14"/>
      <c r="AJ21" s="5"/>
      <c r="AK21" s="7"/>
      <c r="AL21" s="7"/>
      <c r="AM21" s="7"/>
    </row>
    <row r="22" spans="1:39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14"/>
      <c r="S22" s="14"/>
      <c r="T22" s="14"/>
      <c r="U22" s="14"/>
      <c r="V22" s="14"/>
      <c r="W22" s="14"/>
      <c r="X22" s="14"/>
      <c r="Y22" s="7"/>
      <c r="Z22" s="7"/>
      <c r="AA22" s="7"/>
      <c r="AB22" s="7"/>
      <c r="AC22" s="14">
        <f>AC19*AI19+AC17*AI17</f>
        <v>0</v>
      </c>
      <c r="AD22" s="14">
        <f>AD19*AI19+AD17*AI17</f>
        <v>0</v>
      </c>
      <c r="AE22" s="14">
        <f>AE17*AI17+AE19*AI19</f>
        <v>0</v>
      </c>
      <c r="AF22" s="14">
        <f>AF17*AI17+AF19*AI19</f>
        <v>0</v>
      </c>
      <c r="AG22" s="14">
        <f>AG19*AI19+AG17*AI17</f>
        <v>-4</v>
      </c>
      <c r="AH22" s="14" t="str">
        <f>IF(AND(AD21&lt;&gt;0,AD22&lt;&gt;0),-AD21,"1")</f>
        <v>1</v>
      </c>
      <c r="AI22" s="14" t="s">
        <v>12</v>
      </c>
      <c r="AJ22" s="7"/>
      <c r="AL22" s="7"/>
      <c r="AM22" s="7"/>
    </row>
    <row r="23" spans="1:39" ht="18" customHeight="1">
      <c r="A23" s="7"/>
      <c r="B23" s="7"/>
      <c r="C23" s="16"/>
      <c r="D23" s="2"/>
      <c r="E23" s="2"/>
      <c r="F23" s="2"/>
      <c r="G23" s="2"/>
      <c r="H23" s="5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14">
        <f>AC20</f>
        <v>-1</v>
      </c>
      <c r="AD23" s="14">
        <f>AD20</f>
        <v>0</v>
      </c>
      <c r="AE23" s="14">
        <f>AE20</f>
        <v>0</v>
      </c>
      <c r="AF23" s="14">
        <f>AF20</f>
        <v>0</v>
      </c>
      <c r="AG23" s="14">
        <f>AG20</f>
        <v>1</v>
      </c>
      <c r="AH23" s="14">
        <f>IF(AND(AD23&lt;&gt;0,AD24&lt;&gt;0),AD24,1)</f>
        <v>1</v>
      </c>
      <c r="AI23" s="14"/>
      <c r="AJ23" s="5"/>
      <c r="AK23" s="7"/>
      <c r="AL23" s="7"/>
      <c r="AM23" s="7"/>
    </row>
    <row r="24" spans="1:39" ht="18" customHeight="1">
      <c r="A24" s="7"/>
      <c r="B24" s="7"/>
      <c r="C24" s="5"/>
      <c r="D24" s="9">
        <v>0</v>
      </c>
      <c r="E24" s="7"/>
      <c r="F24" s="9">
        <v>0</v>
      </c>
      <c r="G24" s="7"/>
      <c r="H24" s="9">
        <v>0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14">
        <f>AC21</f>
        <v>0</v>
      </c>
      <c r="AD24" s="14">
        <f>IF(AND(AC21=0,AD21=0,AD22&lt;&gt;0),AD22,AD21)</f>
        <v>0</v>
      </c>
      <c r="AE24" s="14">
        <f>IF(AND(AC21=0,AD21=0,AD22&lt;&gt;0),AE22,AE21)</f>
        <v>0</v>
      </c>
      <c r="AF24" s="14">
        <f>IF(AND(AC21=0,AD21=0,AD22&lt;&gt;0),AF22,AF21)</f>
        <v>0</v>
      </c>
      <c r="AG24" s="14">
        <f>IF(AND(AC21=0,AD21=0,AD22&lt;&gt;0),AG22,AG21)</f>
        <v>-1</v>
      </c>
      <c r="AH24" s="14">
        <f>IF(AND(AD23&lt;&gt;0,AD24&lt;&gt;0),-AD23,0)</f>
        <v>0</v>
      </c>
      <c r="AI24" s="14"/>
      <c r="AJ24" s="5"/>
      <c r="AK24" s="7"/>
      <c r="AL24" s="7"/>
      <c r="AM24" s="7"/>
    </row>
    <row r="25" spans="1:39" ht="21" customHeight="1">
      <c r="A25" s="7"/>
      <c r="B25" s="17" t="s">
        <v>19</v>
      </c>
      <c r="C25" s="18" t="s">
        <v>6</v>
      </c>
      <c r="D25" s="9">
        <v>0</v>
      </c>
      <c r="E25" s="19" t="s">
        <v>20</v>
      </c>
      <c r="F25" s="9">
        <v>0</v>
      </c>
      <c r="G25" s="19" t="s">
        <v>7</v>
      </c>
      <c r="H25" s="9">
        <v>0</v>
      </c>
      <c r="I25" s="19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14">
        <f>AC22</f>
        <v>0</v>
      </c>
      <c r="AD25" s="14">
        <f>IF(AND(AC21=0,AD21=0,AD22&lt;&gt;0),AD21,AD22*AH22+AD21*AH21)</f>
        <v>0</v>
      </c>
      <c r="AE25" s="14">
        <f>IF(AND(AC21=0,AD21=0,AD22&lt;&gt;0),AE21,AE22*AH22+AE21*AH21)</f>
        <v>0</v>
      </c>
      <c r="AF25" s="14">
        <f>IF(AND(AC21=0,AD21=0,AD22&lt;&gt;0),AF21,AF22*AH22+AF21*AH21)</f>
        <v>0</v>
      </c>
      <c r="AG25" s="14">
        <f>IF(AND(AC21=0,AD21=0,AD22&lt;&gt;0),AG21,AG22*AH22+AG21*AH21)</f>
        <v>-4</v>
      </c>
      <c r="AH25" s="14"/>
      <c r="AI25" s="14"/>
      <c r="AJ25" s="4"/>
      <c r="AK25" s="7"/>
      <c r="AL25" s="7"/>
      <c r="AM25" s="7"/>
    </row>
    <row r="26" spans="1:39" ht="18" customHeight="1">
      <c r="A26" s="7"/>
      <c r="B26" s="7"/>
      <c r="C26" s="5"/>
      <c r="D26" s="9">
        <v>0</v>
      </c>
      <c r="E26" s="5"/>
      <c r="F26" s="9">
        <v>0</v>
      </c>
      <c r="G26" s="5"/>
      <c r="H26" s="9">
        <v>0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14">
        <f>AC23*AH23+AC24*AH24</f>
        <v>-1</v>
      </c>
      <c r="AD26" s="14">
        <f>AD23*AH23+AD24*AH24</f>
        <v>0</v>
      </c>
      <c r="AE26" s="14">
        <f>AE23*AH23+AE24*AH24</f>
        <v>0</v>
      </c>
      <c r="AF26" s="14">
        <f>AF23*AH23+AF24*AH24</f>
        <v>0</v>
      </c>
      <c r="AG26" s="14">
        <f>AG23*AH23+AG24*AH24</f>
        <v>1</v>
      </c>
      <c r="AH26" s="14">
        <f>IF(AND(AE26&lt;&gt;0,AE28&lt;&gt;0),AE28,1)</f>
        <v>1</v>
      </c>
      <c r="AI26" s="14"/>
      <c r="AJ26" s="7"/>
      <c r="AK26" s="7"/>
      <c r="AL26" s="7"/>
      <c r="AM26" s="7"/>
    </row>
    <row r="27" spans="1:39" ht="18" customHeight="1">
      <c r="A27" s="7"/>
      <c r="B27" s="7"/>
      <c r="C27" s="20"/>
      <c r="D27" s="21"/>
      <c r="E27" s="22"/>
      <c r="F27" s="22"/>
      <c r="G27" s="22"/>
      <c r="H27" s="22"/>
      <c r="I27" s="2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14">
        <f>AC24</f>
        <v>0</v>
      </c>
      <c r="AD27" s="14">
        <f>IF(AND(AC24=0,AD24=0,AD25&lt;&gt;0),AD25,AD24)</f>
        <v>0</v>
      </c>
      <c r="AE27" s="14">
        <f aca="true" t="shared" si="0" ref="AE27:AG28">AE24</f>
        <v>0</v>
      </c>
      <c r="AF27" s="14">
        <f t="shared" si="0"/>
        <v>0</v>
      </c>
      <c r="AG27" s="14">
        <f t="shared" si="0"/>
        <v>-1</v>
      </c>
      <c r="AH27" s="14"/>
      <c r="AI27" s="14">
        <f>IF(AND(AE28&lt;&gt;0,AE27&lt;&gt;0),AE28,1)</f>
        <v>1</v>
      </c>
      <c r="AJ27" s="7"/>
      <c r="AK27" s="7"/>
      <c r="AL27" s="7"/>
      <c r="AM27" s="7"/>
    </row>
    <row r="28" spans="1:39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14">
        <f>AC25</f>
        <v>0</v>
      </c>
      <c r="AD28" s="14">
        <f>AD25</f>
        <v>0</v>
      </c>
      <c r="AE28" s="14">
        <f t="shared" si="0"/>
        <v>0</v>
      </c>
      <c r="AF28" s="14">
        <f t="shared" si="0"/>
        <v>0</v>
      </c>
      <c r="AG28" s="14">
        <f t="shared" si="0"/>
        <v>-4</v>
      </c>
      <c r="AH28" s="14">
        <f>IF(AND(AE28&lt;&gt;0,AE26&lt;&gt;0),-AE26,0)</f>
        <v>0</v>
      </c>
      <c r="AI28" s="14">
        <f>IF(AND(AE28&lt;&gt;0,AE27&lt;&gt;0),-AE27,0)</f>
        <v>0</v>
      </c>
      <c r="AJ28" s="14" t="s">
        <v>13</v>
      </c>
      <c r="AK28" s="14" t="s">
        <v>14</v>
      </c>
      <c r="AL28" s="14" t="s">
        <v>15</v>
      </c>
      <c r="AM28" s="14" t="s">
        <v>16</v>
      </c>
    </row>
    <row r="29" spans="1:39" ht="15">
      <c r="A29" s="7"/>
      <c r="B29" s="6" t="s">
        <v>172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7"/>
      <c r="Q29" s="7"/>
      <c r="R29" s="24"/>
      <c r="S29" s="24"/>
      <c r="T29" s="24"/>
      <c r="U29" s="24"/>
      <c r="V29" s="24"/>
      <c r="W29" s="24"/>
      <c r="X29" s="24"/>
      <c r="Y29" s="7"/>
      <c r="Z29" s="7"/>
      <c r="AA29" s="7"/>
      <c r="AB29" s="7"/>
      <c r="AC29" s="14">
        <f>AC28*AH28+AC26*AH26</f>
        <v>-1</v>
      </c>
      <c r="AD29" s="14">
        <f>AD28*AH28+AD26*AH26</f>
        <v>0</v>
      </c>
      <c r="AE29" s="14">
        <f>AE28*AH28+AE26*AH26</f>
        <v>0</v>
      </c>
      <c r="AF29" s="14">
        <f>AF28*AH28+AF26*AH26</f>
        <v>0</v>
      </c>
      <c r="AG29" s="14">
        <f>AG28*AH28+AG26*AH26</f>
        <v>1</v>
      </c>
      <c r="AH29" s="14">
        <f>IF(AND(AC30=0,AD30=0,AE30&lt;&gt;0),AE30,1)</f>
        <v>1</v>
      </c>
      <c r="AI29" s="14"/>
      <c r="AJ29" s="14">
        <f>IF(AK30=999,999,IF(AND(AK30&lt;&gt;1111,AK30&lt;&gt;999,AC29&lt;&gt;0),AG29/AC29,IF(AND(AD29&lt;&gt;0,AC29&lt;&gt;0,AK30=1111),"allg",IF(AND(AD29=0,AC29&lt;&gt;0,AK30=1111),AG29/AC29,IF(AND(AK30&lt;&gt;1111,AC29=0,AD29=0,AG29&lt;&gt;0),"nicht lösbar","allg.")))))</f>
        <v>999</v>
      </c>
      <c r="AK29" s="14"/>
      <c r="AL29" s="14"/>
      <c r="AM29" s="14"/>
    </row>
    <row r="30" spans="1:39" ht="15">
      <c r="A30" s="7"/>
      <c r="B30" s="6" t="s">
        <v>23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7"/>
      <c r="Q30" s="7"/>
      <c r="R30" s="24"/>
      <c r="S30" s="24"/>
      <c r="T30" s="24"/>
      <c r="U30" s="24"/>
      <c r="V30" s="24"/>
      <c r="W30" s="24"/>
      <c r="X30" s="24"/>
      <c r="Y30" s="7"/>
      <c r="Z30" s="7"/>
      <c r="AA30" s="7"/>
      <c r="AB30" s="7"/>
      <c r="AC30" s="14">
        <f>AC28*AI28+AC27*AI27</f>
        <v>0</v>
      </c>
      <c r="AD30" s="14">
        <f>AD28*AI28+AD27*AI27</f>
        <v>0</v>
      </c>
      <c r="AE30" s="14">
        <f>AE28*AI28+AE27*AI27</f>
        <v>0</v>
      </c>
      <c r="AF30" s="14">
        <f>AF28*AI28+AF27*AI27</f>
        <v>0</v>
      </c>
      <c r="AG30" s="14">
        <f>AG28*AI28+AG27*AI27</f>
        <v>-1</v>
      </c>
      <c r="AH30" s="14">
        <f>IF(AND(AC30=0,AD30=0,AE30&lt;&gt;0),-AE29,0)</f>
        <v>0</v>
      </c>
      <c r="AI30" s="14"/>
      <c r="AJ30" s="14"/>
      <c r="AK30" s="14">
        <f>IF(AL31=999,999,IF(AND(AC30=0,AD30&lt;&gt;0),AG30/AD30,IF(AND(AC30=0,AD30=0,AG30=0),1111,IF(AND(AC30=0,AD30=0,AG30&lt;&gt;0),999,"hab auch keine Ahnung"))))</f>
        <v>999</v>
      </c>
      <c r="AL30" s="14"/>
      <c r="AM30" s="14"/>
    </row>
    <row r="31" spans="1:39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24"/>
      <c r="S31" s="24"/>
      <c r="T31" s="24"/>
      <c r="U31" s="24"/>
      <c r="V31" s="24"/>
      <c r="W31" s="24"/>
      <c r="X31" s="24"/>
      <c r="Y31" s="7"/>
      <c r="Z31" s="7"/>
      <c r="AA31" s="7"/>
      <c r="AB31" s="7"/>
      <c r="AC31" s="14">
        <f>AC28</f>
        <v>0</v>
      </c>
      <c r="AD31" s="14">
        <f>AD28</f>
        <v>0</v>
      </c>
      <c r="AE31" s="14">
        <f>AE28</f>
        <v>0</v>
      </c>
      <c r="AF31" s="14">
        <f>AF28</f>
        <v>0</v>
      </c>
      <c r="AG31" s="14">
        <f>AG28</f>
        <v>-4</v>
      </c>
      <c r="AH31" s="14"/>
      <c r="AI31" s="14"/>
      <c r="AJ31" s="14"/>
      <c r="AK31" s="14"/>
      <c r="AL31" s="14">
        <f>IF(AND(AC31=0,AD31=0,AE31&lt;&gt;0),AG31/AE31,IF(AND(AC31=0,AD31=0,AE31=0,AG31=0),1111,IF(AND(AC31=0,AD31=0,AE31=0,AG31&lt;&gt;0),999,"hab auch keine Ahnung")))</f>
        <v>999</v>
      </c>
      <c r="AM31" s="14"/>
    </row>
    <row r="32" spans="1:39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25" t="s">
        <v>26</v>
      </c>
      <c r="S32" s="14"/>
      <c r="T32" s="14"/>
      <c r="U32" s="14"/>
      <c r="V32" s="14"/>
      <c r="W32" s="24"/>
      <c r="X32" s="24"/>
      <c r="Y32" s="7"/>
      <c r="Z32" s="7"/>
      <c r="AA32" s="7"/>
      <c r="AB32" s="7"/>
      <c r="AC32" s="14">
        <f>IF(AC29&lt;&gt;0,AC29,IF(AND(AC29=0,AC30&lt;&gt;0),AC30,AC29))</f>
        <v>-1</v>
      </c>
      <c r="AD32" s="14">
        <f>IF(AND(AC29=0,AC30=0,AD29=0,AD30&lt;&gt;0),AD30,AD29)</f>
        <v>0</v>
      </c>
      <c r="AE32" s="14">
        <f>IF(AND(AC29=0,AC30=0,AD29=0,AD30&lt;&gt;0),AE30,AE29)</f>
        <v>0</v>
      </c>
      <c r="AF32" s="14">
        <f>IF(AND(AC29=0,AC30=0,AD29=0,AD30&lt;&gt;0),AF30,AF29)</f>
        <v>0</v>
      </c>
      <c r="AG32" s="14">
        <f>IF(AND(AC29=0,AC30=0,AD29=0,AD30&lt;&gt;0),AG30,AG29)</f>
        <v>1</v>
      </c>
      <c r="AH32" s="14">
        <f>IF(AND(AC32=0,AC33=0,AC34=0,AE33&lt;&gt;0),AE33,IF(AND(AC32&lt;&gt;0,AD32=0,AE32=0,AF32=0,AC33=0,AD33=0,AE33=0),1,IF(AND(AC32&lt;&gt;0,AD32=0,AD33=0),AE33,IF(AND(AC32=0,AD32&lt;&gt;0,AE32=0,AF32=0,AC33=0,AD33=0,AE33=0,AC34=0),1,1))))</f>
        <v>1</v>
      </c>
      <c r="AI32" s="14"/>
      <c r="AJ32" s="14">
        <f>AF32</f>
        <v>0</v>
      </c>
      <c r="AK32" s="14">
        <f>IF(AL33=999,999,IF(AND(AL33&lt;&gt;1111,AL33&lt;&gt;999,AC32&lt;&gt;0),AG32/AC32,IF(AND(AD32&lt;&gt;0,AC32=0),AG32/AD32,IF(AND(AC32=0,AD32=0,AE32&lt;&gt;0),AG32/AE32,IF(AND(AC32=0,AD32=0,AE32=0,AF32&lt;&gt;0),AG32/AF32,IF(AND(AC32=0,AD32=0,AE32=0,AF32=0,AG32=0),1111,999))))))</f>
        <v>999</v>
      </c>
      <c r="AL32" s="14"/>
      <c r="AM32" s="14"/>
    </row>
    <row r="33" spans="1:39" ht="12.75">
      <c r="A33" s="7"/>
      <c r="B33" s="7"/>
      <c r="C33" s="16"/>
      <c r="D33" s="2"/>
      <c r="E33" s="2"/>
      <c r="F33" s="2"/>
      <c r="G33" s="2"/>
      <c r="H33" s="5"/>
      <c r="I33" s="7"/>
      <c r="J33" s="7"/>
      <c r="K33" s="7"/>
      <c r="L33" s="7"/>
      <c r="M33" s="7"/>
      <c r="N33" s="7"/>
      <c r="O33" s="7"/>
      <c r="P33" s="7"/>
      <c r="Q33" s="7"/>
      <c r="R33" s="14" t="s">
        <v>9</v>
      </c>
      <c r="S33" s="14" t="s">
        <v>10</v>
      </c>
      <c r="T33" s="14" t="s">
        <v>17</v>
      </c>
      <c r="U33" s="14" t="s">
        <v>18</v>
      </c>
      <c r="V33" s="14" t="s">
        <v>11</v>
      </c>
      <c r="W33" s="7"/>
      <c r="X33" s="7"/>
      <c r="Y33" s="7"/>
      <c r="Z33" s="7"/>
      <c r="AA33" s="7"/>
      <c r="AB33" s="7"/>
      <c r="AC33" s="14">
        <f>AC30</f>
        <v>0</v>
      </c>
      <c r="AD33" s="14">
        <f>IF(AND(AC29=0,AC30=0,AD29=0,AD30&lt;&gt;0),AD29,AD30)</f>
        <v>0</v>
      </c>
      <c r="AE33" s="14">
        <f>IF(AND(AC29=0,AC30=0,AD29=0,AD30&lt;&gt;0),AE29,AE30)</f>
        <v>0</v>
      </c>
      <c r="AF33" s="14">
        <f>IF(AND(AC29=0,AC30=0,AD29=0,AD30&lt;&gt;0),AF29,AF30)</f>
        <v>0</v>
      </c>
      <c r="AG33" s="14">
        <f>IF(AND(AC29=0,AC30=0,AD29=0,AD30&lt;&gt;0),AG29,AG30)</f>
        <v>-1</v>
      </c>
      <c r="AH33" s="14">
        <f>IF(AND(AC32=0,AC33=0,AC34=0),-AE32,IF(AND(AC32&lt;&gt;0,AC33=0,AD32=0,AD33=0),-AE32,0))</f>
        <v>0</v>
      </c>
      <c r="AI33" s="14"/>
      <c r="AJ33" s="14"/>
      <c r="AK33" s="14">
        <f>AF33</f>
        <v>0</v>
      </c>
      <c r="AL33" s="14">
        <f>IF(AM34=999,999,IF(AND(AC33=0,AD33&lt;&gt;0),AG33/AD33,IF(AND(AC33=0,AD33=0,AE33&lt;&gt;0),AG33/AE33,IF(AND(AC33=0,AD33=0,AE33=0,AF33&lt;&gt;0),AG33/AF33,IF(AND(AC33=0,AD33=0,AE33=0,AF33=0,AG33=0),1111,999)))))</f>
        <v>999</v>
      </c>
      <c r="AM33" s="14"/>
    </row>
    <row r="34" spans="1:39" ht="18">
      <c r="A34" s="7"/>
      <c r="B34" s="7"/>
      <c r="C34" s="5"/>
      <c r="D34" s="9">
        <v>0</v>
      </c>
      <c r="E34" s="7"/>
      <c r="F34" s="9">
        <v>0</v>
      </c>
      <c r="G34" s="7"/>
      <c r="H34" s="9">
        <v>0</v>
      </c>
      <c r="I34" s="7"/>
      <c r="J34" s="35" t="s">
        <v>173</v>
      </c>
      <c r="K34" s="6"/>
      <c r="L34" s="6"/>
      <c r="M34" s="6"/>
      <c r="N34" s="6"/>
      <c r="O34" s="6"/>
      <c r="P34" s="7"/>
      <c r="Q34" s="7"/>
      <c r="R34" s="14">
        <f>F34</f>
        <v>0</v>
      </c>
      <c r="S34" s="14">
        <f>H34</f>
        <v>0</v>
      </c>
      <c r="T34" s="14">
        <f>-V19</f>
        <v>1</v>
      </c>
      <c r="U34" s="14">
        <f>-X19</f>
        <v>-1</v>
      </c>
      <c r="V34" s="14">
        <f>T19-D34</f>
        <v>2</v>
      </c>
      <c r="W34" s="14" t="str">
        <f>IF(AND(R34&lt;&gt;0,R35&lt;&gt;0),R35,"0")</f>
        <v>0</v>
      </c>
      <c r="X34" s="14" t="str">
        <f>IF(AND(R34&lt;&gt;0,R36&lt;&gt;0),R36,"0")</f>
        <v>0</v>
      </c>
      <c r="Y34" s="5"/>
      <c r="Z34" s="7"/>
      <c r="AA34" s="7"/>
      <c r="AB34" s="7"/>
      <c r="AC34" s="14">
        <f>AC31</f>
        <v>0</v>
      </c>
      <c r="AD34" s="14">
        <f>AD31</f>
        <v>0</v>
      </c>
      <c r="AE34" s="14">
        <f>ROUND(IF(AE31&lt;&gt;0,AE31/AE31,AE31),3)</f>
        <v>0</v>
      </c>
      <c r="AF34" s="14">
        <f>ROUND(IF(AE31&lt;&gt;0,AF31/AE31,AF31),3)</f>
        <v>0</v>
      </c>
      <c r="AG34" s="14">
        <f>ROUND(IF(AE31&lt;&gt;0,AG31/AE31,AG31),3)</f>
        <v>-4</v>
      </c>
      <c r="AH34" s="14"/>
      <c r="AI34" s="14"/>
      <c r="AJ34" s="14"/>
      <c r="AK34" s="14"/>
      <c r="AL34" s="14">
        <f>AF34</f>
        <v>0</v>
      </c>
      <c r="AM34" s="14">
        <f>IF(AND(AC34=0,AD34=0,AE34&lt;&gt;0),AG34/AE34,IF(AND(AC34=0,AD34=0,AE34=0,AG34=0),1111,IF(AND(AC34=0,AD34=0,AE34=0,AG34&lt;&gt;0),999,"hab auch keine Ahnung")))</f>
        <v>999</v>
      </c>
    </row>
    <row r="35" spans="1:39" ht="23.25">
      <c r="A35" s="7"/>
      <c r="B35" s="17" t="s">
        <v>19</v>
      </c>
      <c r="C35" s="18" t="s">
        <v>6</v>
      </c>
      <c r="D35" s="9">
        <v>0</v>
      </c>
      <c r="E35" s="19" t="s">
        <v>20</v>
      </c>
      <c r="F35" s="9">
        <v>0</v>
      </c>
      <c r="G35" s="19" t="s">
        <v>7</v>
      </c>
      <c r="H35" s="9">
        <v>0</v>
      </c>
      <c r="I35" s="19"/>
      <c r="J35" s="35" t="s">
        <v>174</v>
      </c>
      <c r="K35" s="6"/>
      <c r="L35" s="6"/>
      <c r="M35" s="6"/>
      <c r="N35" s="6"/>
      <c r="O35" s="6"/>
      <c r="P35" s="7"/>
      <c r="Q35" s="7"/>
      <c r="R35" s="14">
        <f>F35</f>
        <v>0</v>
      </c>
      <c r="S35" s="14">
        <f>H35</f>
        <v>0</v>
      </c>
      <c r="T35" s="14">
        <f>-V20</f>
        <v>-3</v>
      </c>
      <c r="U35" s="14">
        <f>-X20</f>
        <v>4</v>
      </c>
      <c r="V35" s="14">
        <f>T20-D35</f>
        <v>2</v>
      </c>
      <c r="W35" s="14" t="str">
        <f>IF(AND(R34&lt;&gt;0,R35&lt;&gt;0),-R34,"0")</f>
        <v>0</v>
      </c>
      <c r="X35" s="14"/>
      <c r="Y35" s="5"/>
      <c r="Z35" s="7"/>
      <c r="AA35" s="7"/>
      <c r="AB35" s="7"/>
      <c r="AC35" s="14">
        <f>AC32*AH32+AC33*AH33</f>
        <v>-1</v>
      </c>
      <c r="AD35" s="14">
        <f>AD32*AH32+AD33*AH33</f>
        <v>0</v>
      </c>
      <c r="AE35" s="14">
        <f>AE32*AH32+AE33*AH33</f>
        <v>0</v>
      </c>
      <c r="AF35" s="14">
        <f>AF32*AH32+AF33*AH33</f>
        <v>0</v>
      </c>
      <c r="AG35" s="14">
        <f>AG32*AH32+AG33*AH33</f>
        <v>1</v>
      </c>
      <c r="AH35" s="14"/>
      <c r="AI35" s="14"/>
      <c r="AJ35" s="14"/>
      <c r="AK35" s="14"/>
      <c r="AL35" s="14"/>
      <c r="AM35" s="14"/>
    </row>
    <row r="36" spans="1:39" ht="18">
      <c r="A36" s="7"/>
      <c r="B36" s="7"/>
      <c r="C36" s="5"/>
      <c r="D36" s="9">
        <v>0</v>
      </c>
      <c r="E36" s="5"/>
      <c r="F36" s="9">
        <v>0</v>
      </c>
      <c r="G36" s="5"/>
      <c r="H36" s="9">
        <v>0</v>
      </c>
      <c r="I36" s="7"/>
      <c r="J36" s="35" t="s">
        <v>24</v>
      </c>
      <c r="K36" s="6"/>
      <c r="L36" s="6"/>
      <c r="M36" s="6"/>
      <c r="N36" s="6"/>
      <c r="O36" s="6"/>
      <c r="P36" s="7"/>
      <c r="Q36" s="7"/>
      <c r="R36" s="14">
        <f>F36</f>
        <v>0</v>
      </c>
      <c r="S36" s="14">
        <f>H36</f>
        <v>0</v>
      </c>
      <c r="T36" s="14">
        <f>-V21</f>
        <v>1</v>
      </c>
      <c r="U36" s="14">
        <f>-X21</f>
        <v>3</v>
      </c>
      <c r="V36" s="14">
        <f>T21-D36</f>
        <v>3</v>
      </c>
      <c r="W36" s="14"/>
      <c r="X36" s="14" t="str">
        <f>IF(AND(R34&lt;&gt;0,R36&lt;&gt;0),-R34,"0")</f>
        <v>0</v>
      </c>
      <c r="Y36" s="5"/>
      <c r="Z36" s="7"/>
      <c r="AA36" s="7"/>
      <c r="AB36" s="7"/>
      <c r="AC36" s="14">
        <f aca="true" t="shared" si="1" ref="AC36:AG37">AC33</f>
        <v>0</v>
      </c>
      <c r="AD36" s="14">
        <f t="shared" si="1"/>
        <v>0</v>
      </c>
      <c r="AE36" s="14">
        <f t="shared" si="1"/>
        <v>0</v>
      </c>
      <c r="AF36" s="14">
        <f t="shared" si="1"/>
        <v>0</v>
      </c>
      <c r="AG36" s="14">
        <f t="shared" si="1"/>
        <v>-1</v>
      </c>
      <c r="AH36" s="14"/>
      <c r="AI36" s="14"/>
      <c r="AJ36" s="14"/>
      <c r="AK36" s="14"/>
      <c r="AL36" s="14"/>
      <c r="AM36" s="14"/>
    </row>
    <row r="37" spans="1:39" ht="15">
      <c r="A37" s="7"/>
      <c r="B37" s="7"/>
      <c r="C37" s="20"/>
      <c r="D37" s="21"/>
      <c r="E37" s="22"/>
      <c r="F37" s="22"/>
      <c r="G37" s="22"/>
      <c r="H37" s="22"/>
      <c r="I37" s="23"/>
      <c r="J37" s="35" t="s">
        <v>25</v>
      </c>
      <c r="K37" s="6"/>
      <c r="L37" s="6"/>
      <c r="M37" s="6"/>
      <c r="N37" s="6"/>
      <c r="O37" s="6"/>
      <c r="P37" s="7"/>
      <c r="Q37" s="7"/>
      <c r="R37" s="14">
        <f>IF(AND(R34=0,R35&lt;&gt;0),R35,IF(AND(R34=0,R35=0,R36&lt;&gt;0),R36,R34))</f>
        <v>0</v>
      </c>
      <c r="S37" s="14">
        <f>IF(AND(R34=0,R35&lt;&gt;0),S35,IF(AND(R34=0,R35=0,R36&lt;&gt;0),S36,S34))</f>
        <v>0</v>
      </c>
      <c r="T37" s="14">
        <f>IF(AND(R34=0,R35&lt;&gt;0),T35,IF(AND(R34=0,R35=0,R36&lt;&gt;0),T36,T34))</f>
        <v>1</v>
      </c>
      <c r="U37" s="14">
        <f>IF(AND(R34=0,R35&lt;&gt;0),U35,IF(AND(R34=0,R35=0,R36&lt;&gt;0),U36,U34))</f>
        <v>-1</v>
      </c>
      <c r="V37" s="14">
        <f>IF(AND(R34=0,R35&lt;&gt;0),V35,IF(AND(R34=0,R35=0,R36&lt;&gt;0),V36,V34))</f>
        <v>2</v>
      </c>
      <c r="W37" s="14" t="str">
        <f>IF(AND(R37&lt;&gt;0,R38&lt;&gt;0),R38,"0")</f>
        <v>0</v>
      </c>
      <c r="X37" s="14" t="str">
        <f>IF(AND(R37&lt;&gt;0,R39&lt;&gt;0),R39,"0")</f>
        <v>0</v>
      </c>
      <c r="Y37" s="5"/>
      <c r="Z37" s="7"/>
      <c r="AA37" s="7"/>
      <c r="AB37" s="7"/>
      <c r="AC37" s="14">
        <f t="shared" si="1"/>
        <v>0</v>
      </c>
      <c r="AD37" s="14">
        <f t="shared" si="1"/>
        <v>0</v>
      </c>
      <c r="AE37" s="14">
        <f t="shared" si="1"/>
        <v>0</v>
      </c>
      <c r="AF37" s="14">
        <f t="shared" si="1"/>
        <v>0</v>
      </c>
      <c r="AG37" s="14">
        <f t="shared" si="1"/>
        <v>-4</v>
      </c>
      <c r="AH37" s="14"/>
      <c r="AI37" s="14"/>
      <c r="AJ37" s="14"/>
      <c r="AK37" s="14"/>
      <c r="AL37" s="14"/>
      <c r="AM37" s="14"/>
    </row>
    <row r="38" spans="1:39" ht="20.25">
      <c r="A38" s="7"/>
      <c r="B38" s="27" t="str">
        <f>IF(OR(AND(AM76=1111,AL75=1111),AND(AX76=1111,AW75=1111),AND(BI76=1111,BH75=1111),AND(BT76=1111,BS75=1111)),"Spannvektoren sind parallel","")</f>
        <v>Spannvektoren sind parallel</v>
      </c>
      <c r="C38" s="7"/>
      <c r="D38" s="7"/>
      <c r="E38" s="7"/>
      <c r="F38" s="7"/>
      <c r="G38" s="7"/>
      <c r="H38" s="7"/>
      <c r="I38" s="7"/>
      <c r="J38" s="6"/>
      <c r="K38" s="6"/>
      <c r="L38" s="6"/>
      <c r="M38" s="6"/>
      <c r="N38" s="6"/>
      <c r="O38" s="6"/>
      <c r="P38" s="7"/>
      <c r="Q38" s="7"/>
      <c r="R38" s="14">
        <f>IF(AND(R34=0,R35&lt;&gt;0),R34,R35)</f>
        <v>0</v>
      </c>
      <c r="S38" s="14">
        <f>IF(AND(R34=0,R35&lt;&gt;0),S34,S35)</f>
        <v>0</v>
      </c>
      <c r="T38" s="14">
        <f>IF(AND(R34=0,R35&lt;&gt;0),T34,T35)</f>
        <v>-3</v>
      </c>
      <c r="U38" s="14">
        <f>IF(AND(R34=0,R35&lt;&gt;0),U34,U35)</f>
        <v>4</v>
      </c>
      <c r="V38" s="14">
        <f>IF(AND(R34=0,R35&lt;&gt;0),V34,V35)</f>
        <v>2</v>
      </c>
      <c r="W38" s="14" t="str">
        <f>IF(AND(R37&lt;&gt;0,R38&lt;&gt;0),-R40,"1")</f>
        <v>1</v>
      </c>
      <c r="X38" s="14"/>
      <c r="Y38" s="5"/>
      <c r="Z38" s="7"/>
      <c r="AA38" s="7"/>
      <c r="AB38" s="7"/>
      <c r="AC38" s="14">
        <f>ROUND(IF(AC35&lt;&gt;0,AC35/AC35,AC35),3)</f>
        <v>1</v>
      </c>
      <c r="AD38" s="14">
        <f>ROUND(IF(AC35&lt;&gt;0,AD35/AC35,IF(AND(AC35=0,AD35&lt;&gt;0),AD35/AD35,AD35)),3)</f>
        <v>0</v>
      </c>
      <c r="AE38" s="14">
        <f>ROUND(IF(AC35&lt;&gt;0,AE35/AC35,IF(AND(AC35=0,AD35&lt;&gt;0,),AE35/AD35,IF(AND(AC35=0,AD35=0,AE35&lt;&gt;0),AE35/AE35,AE35))),3)</f>
        <v>0</v>
      </c>
      <c r="AF38" s="14">
        <f>ROUND(IF(AC35&lt;&gt;0,AF35/AC35,IF(AND(AC35=0,AD35&lt;&gt;0,),AF35/AD35,IF(AND(AC35=0,AD35=0,AE35&lt;&gt;0),AF35/AE35,IF(AND(AC35=0,AD35=0,AE35=0,AF35&lt;&gt;0),#REF!/AF35,AF35)))),3)</f>
        <v>0</v>
      </c>
      <c r="AG38" s="14">
        <f>ROUND(IF(AC35&lt;&gt;0,AG35/AC35,IF(AND(AC35=0,AD35&lt;&gt;0),AG35/AD35,IF(AND(AC35=0,AD35=0,AE35&lt;&gt;0),AG35/AE35,IF(AND(AC35=0,AD35=0,AE35=0,AF35&lt;&gt;0),AG35/AF35,IF(AND(AC35=0,AD35=0,AE35=0,AF35=0,AG35&lt;&gt;0),AG35/AG35,AG35))))),3)</f>
        <v>-1</v>
      </c>
      <c r="AH38" s="14">
        <f>IF(AND(AC39=0,AD39=0,AE39&lt;&gt;0),AE39,1)</f>
        <v>1</v>
      </c>
      <c r="AI38" s="14"/>
      <c r="AJ38" s="14">
        <f>AF38</f>
        <v>0</v>
      </c>
      <c r="AK38" s="14">
        <f>IF(AL39=999,999,IF(AND(AL39&lt;&gt;1111,AL39&lt;&gt;999,AC38&lt;&gt;0),AG38/AC38,IF(AND(AD38&lt;&gt;0,AC38=0),AG38/AD38,IF(AND(AC38=0,AD38=0,AE38&lt;&gt;0),AG38/AE38,IF(AND(AC38=0,AD38=0,AE38=0,AF38&lt;&gt;0),AG38/AF38,IF(AND(AC38=0,AD38=0,AE38=0,AF38=0,AG38=0),1111,999))))))</f>
        <v>999</v>
      </c>
      <c r="AL38" s="14"/>
      <c r="AM38" s="14"/>
    </row>
    <row r="39" spans="1:39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14">
        <f>IF(AND(R34=0,R35&lt;&gt;0),R36,IF(AND(R34=0,R35=0,R36&lt;&gt;0),R34,R36))</f>
        <v>0</v>
      </c>
      <c r="S39" s="14">
        <f>IF(AND(R34=0,R35&lt;&gt;0),S36,IF(AND(R34=0,R35=0,R36&lt;&gt;0),S34,S36))</f>
        <v>0</v>
      </c>
      <c r="T39" s="14">
        <f>IF(AND(R34=0,R35&lt;&gt;0),T36,IF(AND(R34=0,R35=0,R36&lt;&gt;0),T34,T36))</f>
        <v>1</v>
      </c>
      <c r="U39" s="14">
        <f>IF(AND(R34=0,R35&lt;&gt;0),U36,IF(AND(R34=0,R35=0,R36&lt;&gt;0),U34,U36))</f>
        <v>3</v>
      </c>
      <c r="V39" s="14">
        <f>IF(AND(R34=0,R35&lt;&gt;0),V36,IF(AND(R34=0,R35=0,R36&lt;&gt;0),V34,V36))</f>
        <v>3</v>
      </c>
      <c r="W39" s="14"/>
      <c r="X39" s="14" t="str">
        <f>IF(AND(R37&lt;&gt;0,R39&lt;&gt;0),-R37,"1")</f>
        <v>1</v>
      </c>
      <c r="Y39" s="5"/>
      <c r="Z39" s="7"/>
      <c r="AA39" s="7"/>
      <c r="AB39" s="7"/>
      <c r="AC39" s="14">
        <f>AC33</f>
        <v>0</v>
      </c>
      <c r="AD39" s="14">
        <f>ROUND(IF(AC33&lt;&gt;0,AD33/AC33,IF(AND(AC33=0,AD33&lt;&gt;0),AD33/AD33,AD33)),3)</f>
        <v>0</v>
      </c>
      <c r="AE39" s="14">
        <f>ROUND(IF(AC33&lt;&gt;0,AE33/AC33,IF(AND(AC33=0,AD33&lt;&gt;0),AE33/AD33,IF(AND(AC33=0,AD33=0,AE33&lt;&gt;0),AE33/AE33,AE33))),3)</f>
        <v>0</v>
      </c>
      <c r="AF39" s="14">
        <f>ROUND(IF(AC33&lt;&gt;0,AF33/AC33,IF(AND(AC33=0,AD33&lt;&gt;0),AF33/AD33,IF(AND(AC33=0,AD33=0,AE33&lt;&gt;0),AF33/AE33,IF(AND(AC33=0,AD33=0,AE33=0,AF33&lt;&gt;0),AF33/AF33,AF33)))),3)</f>
        <v>0</v>
      </c>
      <c r="AG39" s="14">
        <f>ROUND(IF(AC33&lt;&gt;0,AG33/AC33,IF(AND(AC33=0,AD33&lt;&gt;0),AG33/AD33,IF(AND(AC33=0,AD33=0,AE33&lt;&gt;0),AG33/AE33,IF(AND(AC33=0,AD33=0,AE33=0,AF33&lt;&gt;0),AG33/AF33,IF(AND(AC33=0,AD33=0,AE33=0,AF33=0,AG33&lt;&gt;0),AG33/AG33,AG33))))),3)</f>
        <v>1</v>
      </c>
      <c r="AH39" s="14">
        <f>IF(AND(AC39=0,AD39=0,AE39&lt;&gt;0),-AE38,0)</f>
        <v>0</v>
      </c>
      <c r="AI39" s="14"/>
      <c r="AJ39" s="14"/>
      <c r="AK39" s="14">
        <f>AF39</f>
        <v>0</v>
      </c>
      <c r="AL39" s="14">
        <f>IF(AM40=999,999,IF(AND(AC39=0,AD39&lt;&gt;0),AG39/AD39,IF(AND(AC39=0,AD39=0,AE39&lt;&gt;0),AG39/AE39,IF(AND(AC39=0,AD39=0,AE39=0,AF39&lt;&gt;0),AG39/AF39,IF(AND(AC39=0,AD39=0,AE39=0,AF39=0,AG39=0),1111,999)))))</f>
        <v>999</v>
      </c>
      <c r="AM39" s="14"/>
    </row>
    <row r="40" spans="1:39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14">
        <f>R37</f>
        <v>0</v>
      </c>
      <c r="S40" s="14">
        <f>S37</f>
        <v>0</v>
      </c>
      <c r="T40" s="14">
        <f>T37</f>
        <v>1</v>
      </c>
      <c r="U40" s="14">
        <f>U37</f>
        <v>-1</v>
      </c>
      <c r="V40" s="14">
        <f>V37</f>
        <v>2</v>
      </c>
      <c r="W40" s="14"/>
      <c r="X40" s="14"/>
      <c r="Y40" s="5"/>
      <c r="Z40" s="7"/>
      <c r="AA40" s="7"/>
      <c r="AB40" s="7"/>
      <c r="AC40" s="14">
        <f>AC34</f>
        <v>0</v>
      </c>
      <c r="AD40" s="14">
        <f>ROUND(IF(AC34&lt;&gt;0,AD34/AC34,IF(AND(AC34=0,AD34&lt;&gt;0),AD34/AD34,AD34)),3)</f>
        <v>0</v>
      </c>
      <c r="AE40" s="14">
        <f>ROUND(IF(AC34&lt;&gt;0,AE34/AC34,IF(AND(AC34=0,AD34&lt;&gt;0,),AE34/AD34,IF(AND(AC34=0,AD34=0,AE34&lt;&gt;0),AE34/AE34,AE34))),3)</f>
        <v>0</v>
      </c>
      <c r="AF40" s="14">
        <f>ROUND(IF(AC34&lt;&gt;0,AF34/AC34,IF(AND(AC34=0,AD34&lt;&gt;0,),AF34/AD34,IF(AND(AC34=0,AD34=0,AE34&lt;&gt;0),AF34/AE34,IF(AND(AC34=0,AD34=0,AE34=0,AF34&lt;&gt;0),AF34/AF34,AF34)))),3)</f>
        <v>0</v>
      </c>
      <c r="AG40" s="14">
        <f>ROUND(IF(AC34&lt;&gt;0,AG34/AC34,IF(AND(AC34=0,AD34&lt;&gt;0,),AG34/AD34,IF(AND(AC34=0,AD34=0,AE34&lt;&gt;0),AG34/AE34,IF(AND(AC34=0,AD34=0,AE34=0,AF34&lt;&gt;0),AG34/AF34,IF(AND(AC34=0,AD34=0,AE34=0,AF34=0,AG34&lt;&gt;0),AG34/AG34,AG34))))),3)</f>
        <v>1</v>
      </c>
      <c r="AH40" s="14"/>
      <c r="AI40" s="14"/>
      <c r="AJ40" s="14"/>
      <c r="AK40" s="14"/>
      <c r="AL40" s="14">
        <f>AF40</f>
        <v>0</v>
      </c>
      <c r="AM40" s="14">
        <f>IF(AND(AC40=0,AD40=0,AE40&lt;&gt;0),AG40/AE40,IF(AND(AC40=0,AD40=0,AE40=0,AG40=0),1111,IF(AND(AC40=0,AD40=0,AE40=0,AG40&lt;&gt;0),999,"hab auch keine Ahnung")))</f>
        <v>999</v>
      </c>
    </row>
    <row r="41" spans="1:39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14">
        <f>R38*W38+R37*W37</f>
        <v>0</v>
      </c>
      <c r="S41" s="14">
        <f>S38*W38+S37*W37</f>
        <v>0</v>
      </c>
      <c r="T41" s="14">
        <f>T37*W37+T38*W38</f>
        <v>-3</v>
      </c>
      <c r="U41" s="14">
        <f>U37*W37+U38*W38</f>
        <v>4</v>
      </c>
      <c r="V41" s="14">
        <f>V37*W37+V38*W38</f>
        <v>2</v>
      </c>
      <c r="W41" s="14" t="str">
        <f>IF(AND(S41&lt;&gt;0,S42&lt;&gt;0),S42,"0")</f>
        <v>0</v>
      </c>
      <c r="X41" s="14"/>
      <c r="Y41" s="5"/>
      <c r="Z41" s="7"/>
      <c r="AA41" s="7"/>
      <c r="AB41" s="7"/>
      <c r="AC41" s="14">
        <f>ROUND(AC38*AH38+AC39*AH39,3)</f>
        <v>1</v>
      </c>
      <c r="AD41" s="14">
        <f>ROUND(AD38*AH38+AD39*AH39,3)</f>
        <v>0</v>
      </c>
      <c r="AE41" s="14">
        <f>ROUND(AE38*AH38+AE39*AH39,3)</f>
        <v>0</v>
      </c>
      <c r="AF41" s="14">
        <f>ROUND(AF38*AH38+AF39*AH39,3)</f>
        <v>0</v>
      </c>
      <c r="AG41" s="14">
        <f>ROUND(AG38*AH38+AG39*AH39,3)</f>
        <v>-1</v>
      </c>
      <c r="AH41" s="14"/>
      <c r="AI41" s="14"/>
      <c r="AJ41" s="14">
        <f>AF41</f>
        <v>0</v>
      </c>
      <c r="AK41" s="14">
        <f>IF(AL42=999,999,IF(AND(AL42&lt;&gt;1111,AL42&lt;&gt;999,AC41&lt;&gt;0),AG41/AC41,IF(AND(AD41&lt;&gt;0,AC41=0),AG41/AD41,IF(AND(AC41=0,AD41=0,AE41&lt;&gt;0),AG41/AE41,IF(AND(AC41=0,AD41=0,AE41=0,AF41&lt;&gt;0),AG41/AF41,IF(AND(AC41=0,AD41=0,AE41=0,AF41=0,AG41=0),1111,999))))))</f>
        <v>999</v>
      </c>
      <c r="AL41" s="14"/>
      <c r="AM41" s="14"/>
    </row>
    <row r="42" spans="1:39" ht="18">
      <c r="A42" s="7"/>
      <c r="B42" s="1" t="s">
        <v>34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14">
        <f>R39*X39+R37*X37</f>
        <v>0</v>
      </c>
      <c r="S42" s="14">
        <f>S39*X39+S37*X37</f>
        <v>0</v>
      </c>
      <c r="T42" s="14">
        <f>T37*X37+T39*X39</f>
        <v>1</v>
      </c>
      <c r="U42" s="14">
        <f>U37*X37+U39*X39</f>
        <v>3</v>
      </c>
      <c r="V42" s="14">
        <f>V39*X39+V37*X37</f>
        <v>3</v>
      </c>
      <c r="W42" s="14" t="str">
        <f>IF(AND(S41&lt;&gt;0,S42&lt;&gt;0),-S41,"1")</f>
        <v>1</v>
      </c>
      <c r="X42" s="14" t="s">
        <v>12</v>
      </c>
      <c r="Y42" s="7"/>
      <c r="AA42" s="7"/>
      <c r="AB42" s="7"/>
      <c r="AC42" s="14">
        <f>ROUND(AC36,3)</f>
        <v>0</v>
      </c>
      <c r="AD42" s="14">
        <f>ROUND(IF(AC36&lt;&gt;0,AD36/AC36,IF(AND(AC36=0,AD36&lt;&gt;0),AD36/AD36,AD36)),3)</f>
        <v>0</v>
      </c>
      <c r="AE42" s="14">
        <f>ROUND(IF(AC36&lt;&gt;0,AE36/AC36,IF(AND(AC36=0,AD36&lt;&gt;0),AE36/AD36,IF(AND(AC36=0,AD36=0,AE36&lt;&gt;0),AE36/AE36,AE36))),3)</f>
        <v>0</v>
      </c>
      <c r="AF42" s="14">
        <f>ROUND(IF(AC36&lt;&gt;0,AF36/AC36,IF(AND(AC36=0,AD36&lt;&gt;0),AF36/AD36,IF(AND(AC36=0,AD36=0,AE36&lt;&gt;0),AF36/AE36,IF(AND(AC36=0,AD36=0,AE36=0,AF36&lt;&gt;0),AF36/AF36,AF36)))),3)</f>
        <v>0</v>
      </c>
      <c r="AG42" s="14">
        <f>ROUND(IF(AC36&lt;&gt;0,AG36/AC36,IF(AND(AC36=0,AD36&lt;&gt;0),AG36/AD36,IF(AND(AC36=0,AD36=0,AE36&lt;&gt;0),AG36/AE36,IF(AND(AC36=0,AD36=0,AE36=0,AF36&lt;&gt;0),AG36/AF36,IF(AND(AC36=0,AD36=0,AE36=0,AF36=0,AG36&lt;&gt;0),AG36/AG36,AG36))))),3)</f>
        <v>1</v>
      </c>
      <c r="AH42" s="14"/>
      <c r="AI42" s="14"/>
      <c r="AJ42" s="14"/>
      <c r="AK42" s="14">
        <f>AF42</f>
        <v>0</v>
      </c>
      <c r="AL42" s="14">
        <f>IF(AM43=999,999,IF(AND(AC42=0,AD42&lt;&gt;0),AG42/AD42,IF(AND(AC42=0,AD42=0,AE42&lt;&gt;0),AG42/AE42,IF(AND(AC42=0,AD42=0,AE42=0,AF42&lt;&gt;0),AG42/AF42,IF(AND(AC42=0,AD42=0,AE42=0,AF42=0,AG42=0),1111,999)))))</f>
        <v>999</v>
      </c>
      <c r="AM42" s="14"/>
    </row>
    <row r="43" spans="1:39" ht="19.5">
      <c r="A43" s="7"/>
      <c r="B43" s="6" t="s">
        <v>35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14">
        <f>R40</f>
        <v>0</v>
      </c>
      <c r="S43" s="14">
        <f>S40</f>
        <v>0</v>
      </c>
      <c r="T43" s="14">
        <f>T40</f>
        <v>1</v>
      </c>
      <c r="U43" s="14">
        <f>U40</f>
        <v>-1</v>
      </c>
      <c r="V43" s="14">
        <f>V40</f>
        <v>2</v>
      </c>
      <c r="W43" s="14">
        <f>IF(AND(S43&lt;&gt;0,S44&lt;&gt;0),S44,1)</f>
        <v>1</v>
      </c>
      <c r="X43" s="14"/>
      <c r="Y43" s="5"/>
      <c r="Z43" s="7"/>
      <c r="AA43" s="7"/>
      <c r="AB43" s="7"/>
      <c r="AC43" s="14">
        <f>ROUND(AC37,3)</f>
        <v>0</v>
      </c>
      <c r="AD43" s="14">
        <f>ROUND(IF(AC37&lt;&gt;0,AD37/AC37,IF(AND(AC37=0,AD37&lt;&gt;0),AD37/AD37,AD37)),3)</f>
        <v>0</v>
      </c>
      <c r="AE43" s="14">
        <f>ROUND(IF(AC37&lt;&gt;0,AE37/AC37,IF(AND(AC37=0,AD37&lt;&gt;0,),AE37/AD37,IF(AND(AC37=0,AD37=0,AE37&lt;&gt;0),AE37/AE37,AE37))),3)</f>
        <v>0</v>
      </c>
      <c r="AF43" s="14">
        <f>ROUND(IF(AC37&lt;&gt;0,AF37/AC37,IF(AND(AC37=0,AD37&lt;&gt;0,),AF37/AD37,IF(AND(AC37=0,AD37=0,AE37&lt;&gt;0),AF37/AE37,IF(AND(AC37=0,AD37=0,AE37=0,AF37&lt;&gt;0),AF37/AF37,AF37)))),3)</f>
        <v>0</v>
      </c>
      <c r="AG43" s="14">
        <f>ROUND(IF(AC37&lt;&gt;0,AG37/AC37,IF(AND(AC37=0,AD37&lt;&gt;0,),AG37/AD37,IF(AND(AC37=0,AD37=0,AE37&lt;&gt;0),AG37/AE37,IF(AND(AC37=0,AD37=0,AE37=0,AF37&lt;&gt;0),AG37/AF37,IF(AND(AC37=0,AD37=0,AE37=0,AF37=0,AG37&lt;&gt;0),AG37/AG37,AG37))))),3)</f>
        <v>1</v>
      </c>
      <c r="AH43" s="14"/>
      <c r="AI43" s="14"/>
      <c r="AJ43" s="14"/>
      <c r="AK43" s="14"/>
      <c r="AL43" s="14">
        <f>AF43</f>
        <v>0</v>
      </c>
      <c r="AM43" s="14">
        <f>IF(AND(AC43=0,AD43=0,AE43=0,AF43=0,AG43=0),1111,IF(AND(AC43=0,AD43=0,AE43=0,AF43=0,AG43&lt;&gt;0),999,IF(AND(AC43=0,AD43=0,AE43&lt;&gt;0,AF43=0),AG43/AE43,"?")))</f>
        <v>999</v>
      </c>
    </row>
    <row r="44" spans="1:28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4">
        <f>R41</f>
        <v>0</v>
      </c>
      <c r="S44" s="14">
        <f>IF(AND(R41=0,S41=0,S42&lt;&gt;0),S42,S41)</f>
        <v>0</v>
      </c>
      <c r="T44" s="14">
        <f>IF(AND(R41=0,S41=0,S42&lt;&gt;0),T42,T41)</f>
        <v>-3</v>
      </c>
      <c r="U44" s="14">
        <f>IF(AND(R41=0,S41=0,S42&lt;&gt;0),U42,U41)</f>
        <v>4</v>
      </c>
      <c r="V44" s="14">
        <f>IF(AND(R41=0,S41=0,S42&lt;&gt;0),V42,V41)</f>
        <v>2</v>
      </c>
      <c r="W44" s="14">
        <f>IF(AND(S43&lt;&gt;0,S44&lt;&gt;0),-S43,0)</f>
        <v>0</v>
      </c>
      <c r="X44" s="14"/>
      <c r="Y44" s="5"/>
      <c r="Z44" s="7"/>
      <c r="AA44" s="7"/>
      <c r="AB44" s="7"/>
    </row>
    <row r="45" spans="1:72" ht="20.25">
      <c r="A45" s="7"/>
      <c r="B45" s="8" t="s">
        <v>36</v>
      </c>
      <c r="C45" s="9">
        <v>8</v>
      </c>
      <c r="D45" s="9">
        <v>3</v>
      </c>
      <c r="E45" s="31">
        <v>0</v>
      </c>
      <c r="F45" s="10" t="s">
        <v>1</v>
      </c>
      <c r="G45" s="8" t="s">
        <v>37</v>
      </c>
      <c r="H45" s="9">
        <v>8</v>
      </c>
      <c r="I45" s="9">
        <v>0</v>
      </c>
      <c r="J45" s="9">
        <v>14</v>
      </c>
      <c r="K45" s="10" t="s">
        <v>1</v>
      </c>
      <c r="M45" s="8" t="s">
        <v>38</v>
      </c>
      <c r="N45" s="9">
        <v>0</v>
      </c>
      <c r="O45" s="9">
        <v>0</v>
      </c>
      <c r="P45" s="9">
        <v>14</v>
      </c>
      <c r="Q45" s="10" t="s">
        <v>1</v>
      </c>
      <c r="R45" s="14">
        <f>R42</f>
        <v>0</v>
      </c>
      <c r="S45" s="14">
        <f>IF(AND(R41=0,S41=0,S42&lt;&gt;0),S41,S42*W42+S41*W41)</f>
        <v>0</v>
      </c>
      <c r="T45" s="14">
        <f>IF(AND(R41=0,S41=0,S42&lt;&gt;0),T41,T42*W42+T41*W41)</f>
        <v>1</v>
      </c>
      <c r="U45" s="14">
        <f>IF(AND(R41=0,S41=0,S42&lt;&gt;0),U41,U42*W42+U41*W41)</f>
        <v>3</v>
      </c>
      <c r="V45" s="14">
        <f>IF(AND(R41=0,S41=0,S42&lt;&gt;0),V41,V42*W42+V41*W41)</f>
        <v>3</v>
      </c>
      <c r="W45" s="14"/>
      <c r="X45" s="14"/>
      <c r="Y45" s="4"/>
      <c r="Z45" s="7"/>
      <c r="AA45" s="7"/>
      <c r="AB45" s="7"/>
      <c r="AC45" s="25" t="s">
        <v>28</v>
      </c>
      <c r="AD45" s="14"/>
      <c r="AE45" s="14"/>
      <c r="AF45" s="14"/>
      <c r="AG45" s="14"/>
      <c r="AH45" s="24"/>
      <c r="AI45" s="24"/>
      <c r="AJ45" s="7"/>
      <c r="AK45" s="7"/>
      <c r="AL45" s="7"/>
      <c r="AM45" s="7"/>
      <c r="AN45" s="25" t="s">
        <v>29</v>
      </c>
      <c r="AO45" s="14"/>
      <c r="AP45" s="14"/>
      <c r="AQ45" s="14"/>
      <c r="AR45" s="14"/>
      <c r="AS45" s="24"/>
      <c r="AT45" s="24"/>
      <c r="AU45" s="7"/>
      <c r="AV45" s="7"/>
      <c r="AW45" s="7"/>
      <c r="AX45" s="7"/>
      <c r="AY45" s="25" t="s">
        <v>30</v>
      </c>
      <c r="AZ45" s="14"/>
      <c r="BA45" s="14"/>
      <c r="BB45" s="14"/>
      <c r="BC45" s="14"/>
      <c r="BD45" s="24"/>
      <c r="BE45" s="24"/>
      <c r="BF45" s="7"/>
      <c r="BG45" s="7"/>
      <c r="BH45" s="7"/>
      <c r="BI45" s="7"/>
      <c r="BJ45" s="25" t="s">
        <v>31</v>
      </c>
      <c r="BK45" s="14"/>
      <c r="BL45" s="14"/>
      <c r="BM45" s="14"/>
      <c r="BN45" s="14"/>
      <c r="BO45" s="24"/>
      <c r="BP45" s="24"/>
      <c r="BQ45" s="7"/>
      <c r="BR45" s="7"/>
      <c r="BS45" s="7"/>
      <c r="BT45" s="7"/>
    </row>
    <row r="46" spans="1:72" ht="12.75">
      <c r="A46" s="7"/>
      <c r="B46" s="7"/>
      <c r="C46" s="7"/>
      <c r="D46" s="7"/>
      <c r="E46" s="30">
        <f>IF(AB109=999,"KL",ROUND(0+V109*1,2))</f>
        <v>85</v>
      </c>
      <c r="F46" s="7"/>
      <c r="G46" s="7"/>
      <c r="H46" s="7"/>
      <c r="I46" s="29">
        <f>IF(AM109=999,"KL",ROUND(1*AG109,2))</f>
        <v>-14.75</v>
      </c>
      <c r="J46" s="7"/>
      <c r="K46" s="7"/>
      <c r="L46" s="7"/>
      <c r="M46" s="7"/>
      <c r="N46" s="14">
        <f>IF(AX109=999,"KL",ROUND(AR109,2))</f>
        <v>3.46</v>
      </c>
      <c r="O46" s="7"/>
      <c r="P46" s="7"/>
      <c r="Q46" s="7"/>
      <c r="R46" s="14">
        <f>R43*W43+R44*W44</f>
        <v>0</v>
      </c>
      <c r="S46" s="14">
        <f>S43*W43+S44*W44</f>
        <v>0</v>
      </c>
      <c r="T46" s="14">
        <f>T43*W43+T44*W44</f>
        <v>1</v>
      </c>
      <c r="U46" s="14">
        <f>U43*W43+U44*W44</f>
        <v>-1</v>
      </c>
      <c r="V46" s="14">
        <f>V43*W43+V44*W44</f>
        <v>2</v>
      </c>
      <c r="W46" s="14">
        <f>IF(AND(T46&lt;&gt;0,T48&lt;&gt;0),T48,1)</f>
        <v>1</v>
      </c>
      <c r="X46" s="14"/>
      <c r="Y46" s="7"/>
      <c r="Z46" s="7"/>
      <c r="AA46" s="7"/>
      <c r="AB46" s="7"/>
      <c r="AC46" s="14" t="s">
        <v>9</v>
      </c>
      <c r="AD46" s="14" t="s">
        <v>10</v>
      </c>
      <c r="AE46" s="14" t="s">
        <v>17</v>
      </c>
      <c r="AF46" s="14" t="s">
        <v>18</v>
      </c>
      <c r="AG46" s="14" t="s">
        <v>11</v>
      </c>
      <c r="AH46" s="7"/>
      <c r="AI46" s="7"/>
      <c r="AJ46" s="7"/>
      <c r="AK46" s="7"/>
      <c r="AL46" s="7"/>
      <c r="AM46" s="7"/>
      <c r="AN46" s="14" t="s">
        <v>9</v>
      </c>
      <c r="AO46" s="14" t="s">
        <v>10</v>
      </c>
      <c r="AP46" s="14" t="s">
        <v>17</v>
      </c>
      <c r="AQ46" s="14" t="s">
        <v>18</v>
      </c>
      <c r="AR46" s="14" t="s">
        <v>11</v>
      </c>
      <c r="AS46" s="7"/>
      <c r="AT46" s="7"/>
      <c r="AU46" s="7"/>
      <c r="AV46" s="7"/>
      <c r="AW46" s="7"/>
      <c r="AX46" s="7"/>
      <c r="AY46" s="14" t="s">
        <v>9</v>
      </c>
      <c r="AZ46" s="14" t="s">
        <v>10</v>
      </c>
      <c r="BA46" s="14" t="s">
        <v>17</v>
      </c>
      <c r="BB46" s="14" t="s">
        <v>18</v>
      </c>
      <c r="BC46" s="14" t="s">
        <v>11</v>
      </c>
      <c r="BD46" s="7"/>
      <c r="BE46" s="7"/>
      <c r="BF46" s="7"/>
      <c r="BG46" s="7"/>
      <c r="BH46" s="7"/>
      <c r="BI46" s="7"/>
      <c r="BJ46" s="14" t="s">
        <v>9</v>
      </c>
      <c r="BK46" s="14" t="s">
        <v>10</v>
      </c>
      <c r="BL46" s="14" t="s">
        <v>17</v>
      </c>
      <c r="BM46" s="14" t="s">
        <v>18</v>
      </c>
      <c r="BN46" s="14" t="s">
        <v>11</v>
      </c>
      <c r="BO46" s="7"/>
      <c r="BP46" s="7"/>
      <c r="BQ46" s="7"/>
      <c r="BR46" s="7"/>
      <c r="BS46" s="7"/>
      <c r="BT46" s="7"/>
    </row>
    <row r="47" spans="1:72" ht="12.75">
      <c r="A47" s="7"/>
      <c r="B47" s="7"/>
      <c r="C47" s="7" t="s">
        <v>49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 t="s">
        <v>42</v>
      </c>
      <c r="O47" s="7"/>
      <c r="P47" s="7"/>
      <c r="Q47" s="7"/>
      <c r="R47" s="14">
        <f>R44</f>
        <v>0</v>
      </c>
      <c r="S47" s="14">
        <f>IF(AND(R44=0,S44=0,S45&lt;&gt;0),S45,S44)</f>
        <v>0</v>
      </c>
      <c r="T47" s="14">
        <f aca="true" t="shared" si="2" ref="T47:V48">T44</f>
        <v>-3</v>
      </c>
      <c r="U47" s="14">
        <f t="shared" si="2"/>
        <v>4</v>
      </c>
      <c r="V47" s="14">
        <f t="shared" si="2"/>
        <v>2</v>
      </c>
      <c r="W47" s="14"/>
      <c r="X47" s="14">
        <f>IF(AND(T48&lt;&gt;0,T47&lt;&gt;0),T48,1)</f>
        <v>1</v>
      </c>
      <c r="Y47" s="7"/>
      <c r="Z47" s="7"/>
      <c r="AA47" s="7"/>
      <c r="AB47" s="7"/>
      <c r="AC47" s="14">
        <f>V19</f>
        <v>-1</v>
      </c>
      <c r="AD47" s="14">
        <v>0</v>
      </c>
      <c r="AE47" s="14">
        <v>0</v>
      </c>
      <c r="AF47" s="14">
        <v>0</v>
      </c>
      <c r="AG47" s="14">
        <f>F34</f>
        <v>0</v>
      </c>
      <c r="AH47" s="14">
        <f>IF(AND(AC47&lt;&gt;0,AC48&lt;&gt;0),AC48,"0")</f>
        <v>3</v>
      </c>
      <c r="AI47" s="14">
        <f>IF(AND(AC47&lt;&gt;0,AC49&lt;&gt;0),AC49,"0")</f>
        <v>-1</v>
      </c>
      <c r="AJ47" s="5"/>
      <c r="AK47" s="7"/>
      <c r="AL47" s="7"/>
      <c r="AM47" s="7"/>
      <c r="AN47" s="14">
        <f>X19</f>
        <v>1</v>
      </c>
      <c r="AO47" s="14">
        <v>0</v>
      </c>
      <c r="AP47" s="14">
        <v>0</v>
      </c>
      <c r="AQ47" s="14">
        <v>0</v>
      </c>
      <c r="AR47" s="14">
        <f>F34</f>
        <v>0</v>
      </c>
      <c r="AS47" s="14">
        <f>IF(AND(AN47&lt;&gt;0,AN48&lt;&gt;0),AN48,"0")</f>
        <v>-4</v>
      </c>
      <c r="AT47" s="14">
        <f>IF(AND(AN47&lt;&gt;0,AN49&lt;&gt;0),AN49,"0")</f>
        <v>-3</v>
      </c>
      <c r="AU47" s="5"/>
      <c r="AV47" s="7"/>
      <c r="AW47" s="7"/>
      <c r="AX47" s="7"/>
      <c r="AY47" s="14">
        <f>V19</f>
        <v>-1</v>
      </c>
      <c r="AZ47" s="14">
        <v>0</v>
      </c>
      <c r="BA47" s="14">
        <v>0</v>
      </c>
      <c r="BB47" s="14">
        <v>0</v>
      </c>
      <c r="BC47" s="14">
        <f>H34</f>
        <v>0</v>
      </c>
      <c r="BD47" s="14">
        <f>IF(AND(AY47&lt;&gt;0,AY48&lt;&gt;0),AY48,"0")</f>
        <v>3</v>
      </c>
      <c r="BE47" s="14">
        <f>IF(AND(AY47&lt;&gt;0,AY49&lt;&gt;0),AY49,"0")</f>
        <v>-1</v>
      </c>
      <c r="BF47" s="5"/>
      <c r="BG47" s="7"/>
      <c r="BH47" s="7"/>
      <c r="BI47" s="7"/>
      <c r="BJ47" s="14">
        <f>X19</f>
        <v>1</v>
      </c>
      <c r="BK47" s="14">
        <v>0</v>
      </c>
      <c r="BL47" s="14">
        <v>0</v>
      </c>
      <c r="BM47" s="14">
        <v>0</v>
      </c>
      <c r="BN47" s="14">
        <f>H34</f>
        <v>0</v>
      </c>
      <c r="BO47" s="14">
        <f>IF(AND(BJ47&lt;&gt;0,BJ48&lt;&gt;0),BJ48,"0")</f>
        <v>-4</v>
      </c>
      <c r="BP47" s="14">
        <f>IF(AND(BJ47&lt;&gt;0,BJ49&lt;&gt;0),BJ49,"0")</f>
        <v>-3</v>
      </c>
      <c r="BQ47" s="5"/>
      <c r="BR47" s="7"/>
      <c r="BS47" s="7"/>
      <c r="BT47" s="7"/>
    </row>
    <row r="48" spans="1:72" ht="12.75">
      <c r="A48" s="7"/>
      <c r="B48" s="7"/>
      <c r="C48" s="7" t="s">
        <v>50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 t="s">
        <v>43</v>
      </c>
      <c r="O48" s="7"/>
      <c r="P48" s="7"/>
      <c r="Q48" s="7"/>
      <c r="R48" s="14">
        <f>R45</f>
        <v>0</v>
      </c>
      <c r="S48" s="14">
        <f>S45</f>
        <v>0</v>
      </c>
      <c r="T48" s="14">
        <f t="shared" si="2"/>
        <v>1</v>
      </c>
      <c r="U48" s="14">
        <f t="shared" si="2"/>
        <v>3</v>
      </c>
      <c r="V48" s="14">
        <f t="shared" si="2"/>
        <v>3</v>
      </c>
      <c r="W48" s="14">
        <f>IF(AND(T48&lt;&gt;0,T46&lt;&gt;0),-T46,0)</f>
        <v>-1</v>
      </c>
      <c r="X48" s="14">
        <f>IF(AND(T48&lt;&gt;0,T47&lt;&gt;0),-T47,0)</f>
        <v>3</v>
      </c>
      <c r="Y48" s="14" t="s">
        <v>13</v>
      </c>
      <c r="Z48" s="14" t="s">
        <v>14</v>
      </c>
      <c r="AA48" s="14" t="s">
        <v>15</v>
      </c>
      <c r="AB48" s="14" t="s">
        <v>16</v>
      </c>
      <c r="AC48" s="14">
        <f>V20</f>
        <v>3</v>
      </c>
      <c r="AD48" s="14">
        <v>0</v>
      </c>
      <c r="AE48" s="14">
        <v>0</v>
      </c>
      <c r="AF48" s="14">
        <v>0</v>
      </c>
      <c r="AG48" s="14">
        <f>F35</f>
        <v>0</v>
      </c>
      <c r="AH48" s="14">
        <f>IF(AND(AC47&lt;&gt;0,AC48&lt;&gt;0),-AC47,"0")</f>
        <v>1</v>
      </c>
      <c r="AI48" s="14"/>
      <c r="AJ48" s="5"/>
      <c r="AK48" s="7"/>
      <c r="AL48" s="7"/>
      <c r="AM48" s="7"/>
      <c r="AN48" s="14">
        <f>X20</f>
        <v>-4</v>
      </c>
      <c r="AO48" s="14">
        <v>0</v>
      </c>
      <c r="AP48" s="14">
        <v>0</v>
      </c>
      <c r="AQ48" s="14">
        <v>0</v>
      </c>
      <c r="AR48" s="14">
        <f>F35</f>
        <v>0</v>
      </c>
      <c r="AS48" s="14">
        <f>IF(AND(AN47&lt;&gt;0,AN48&lt;&gt;0),-AN47,"0")</f>
        <v>-1</v>
      </c>
      <c r="AT48" s="14"/>
      <c r="AU48" s="5"/>
      <c r="AV48" s="7"/>
      <c r="AW48" s="7"/>
      <c r="AX48" s="7"/>
      <c r="AY48" s="14">
        <f>V20</f>
        <v>3</v>
      </c>
      <c r="AZ48" s="14">
        <v>0</v>
      </c>
      <c r="BA48" s="14">
        <v>0</v>
      </c>
      <c r="BB48" s="14">
        <v>0</v>
      </c>
      <c r="BC48" s="14">
        <f>H35</f>
        <v>0</v>
      </c>
      <c r="BD48" s="14">
        <f>IF(AND(AY47&lt;&gt;0,AY48&lt;&gt;0),-AY47,"0")</f>
        <v>1</v>
      </c>
      <c r="BE48" s="14"/>
      <c r="BF48" s="5"/>
      <c r="BG48" s="7"/>
      <c r="BH48" s="7"/>
      <c r="BI48" s="7"/>
      <c r="BJ48" s="14">
        <f>X20</f>
        <v>-4</v>
      </c>
      <c r="BK48" s="14">
        <v>0</v>
      </c>
      <c r="BL48" s="14">
        <v>0</v>
      </c>
      <c r="BM48" s="14">
        <v>0</v>
      </c>
      <c r="BN48" s="14">
        <f>H35</f>
        <v>0</v>
      </c>
      <c r="BO48" s="14">
        <f>IF(AND(BJ47&lt;&gt;0,BJ48&lt;&gt;0),-BJ47,"0")</f>
        <v>-1</v>
      </c>
      <c r="BP48" s="14"/>
      <c r="BQ48" s="5"/>
      <c r="BR48" s="7"/>
      <c r="BS48" s="7"/>
      <c r="BT48" s="7"/>
    </row>
    <row r="49" spans="1:72" ht="12.75">
      <c r="A49" s="7"/>
      <c r="B49" s="7"/>
      <c r="C49" s="7" t="s">
        <v>48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 t="s">
        <v>44</v>
      </c>
      <c r="O49" s="7"/>
      <c r="P49" s="7"/>
      <c r="Q49" s="7"/>
      <c r="R49" s="14">
        <f>R48*W48+R46*W46</f>
        <v>0</v>
      </c>
      <c r="S49" s="14">
        <f>S48*W48+S46*W46</f>
        <v>0</v>
      </c>
      <c r="T49" s="14">
        <f>T48*W48+T46*W46</f>
        <v>0</v>
      </c>
      <c r="U49" s="14">
        <f>U48*W48+U46*W46</f>
        <v>-4</v>
      </c>
      <c r="V49" s="14">
        <f>V48*W48+V46*W46</f>
        <v>-1</v>
      </c>
      <c r="W49" s="14">
        <f>IF(AND(R50=0,S50=0,T50&lt;&gt;0),T50,1)</f>
        <v>1</v>
      </c>
      <c r="X49" s="14"/>
      <c r="Y49" s="14">
        <f>IF(Z50=999,999,IF(AND(Z50&lt;&gt;1111,Z50&lt;&gt;999,R49&lt;&gt;0),V49/R49,IF(AND(S49&lt;&gt;0,R49&lt;&gt;0,Z50=1111),"allg",IF(AND(S49=0,R49&lt;&gt;0,Z50=1111),V49/R49,IF(AND(Z50&lt;&gt;1111,R49=0,S49=0,V49&lt;&gt;0),"nicht lösbar","allg.")))))</f>
        <v>999</v>
      </c>
      <c r="Z49" s="14"/>
      <c r="AA49" s="14"/>
      <c r="AB49" s="14"/>
      <c r="AC49" s="14">
        <f>V21</f>
        <v>-1</v>
      </c>
      <c r="AD49" s="14">
        <v>0</v>
      </c>
      <c r="AE49" s="14">
        <v>0</v>
      </c>
      <c r="AF49" s="14">
        <v>0</v>
      </c>
      <c r="AG49" s="14">
        <f>F36</f>
        <v>0</v>
      </c>
      <c r="AH49" s="14"/>
      <c r="AI49" s="14">
        <f>IF(AND(AC47&lt;&gt;0,AC49&lt;&gt;0),-AC47,"0")</f>
        <v>1</v>
      </c>
      <c r="AJ49" s="5"/>
      <c r="AK49" s="7"/>
      <c r="AL49" s="7"/>
      <c r="AM49" s="7"/>
      <c r="AN49" s="14">
        <f>X21</f>
        <v>-3</v>
      </c>
      <c r="AO49" s="14">
        <v>0</v>
      </c>
      <c r="AP49" s="14">
        <v>0</v>
      </c>
      <c r="AQ49" s="14">
        <v>0</v>
      </c>
      <c r="AR49" s="14">
        <f>F36</f>
        <v>0</v>
      </c>
      <c r="AS49" s="14"/>
      <c r="AT49" s="14">
        <f>IF(AND(AN47&lt;&gt;0,AN49&lt;&gt;0),-AN47,"0")</f>
        <v>-1</v>
      </c>
      <c r="AU49" s="5"/>
      <c r="AV49" s="7"/>
      <c r="AW49" s="7"/>
      <c r="AX49" s="7"/>
      <c r="AY49" s="14">
        <f>V21</f>
        <v>-1</v>
      </c>
      <c r="AZ49" s="14">
        <v>0</v>
      </c>
      <c r="BA49" s="14">
        <v>0</v>
      </c>
      <c r="BB49" s="14">
        <v>0</v>
      </c>
      <c r="BC49" s="14">
        <f>H36</f>
        <v>0</v>
      </c>
      <c r="BD49" s="14"/>
      <c r="BE49" s="14">
        <f>IF(AND(AY47&lt;&gt;0,AY49&lt;&gt;0),-AY47,"0")</f>
        <v>1</v>
      </c>
      <c r="BF49" s="5"/>
      <c r="BG49" s="7"/>
      <c r="BH49" s="7"/>
      <c r="BI49" s="7"/>
      <c r="BJ49" s="14">
        <f>X21</f>
        <v>-3</v>
      </c>
      <c r="BK49" s="14">
        <v>0</v>
      </c>
      <c r="BL49" s="14">
        <v>0</v>
      </c>
      <c r="BM49" s="14">
        <v>0</v>
      </c>
      <c r="BN49" s="14">
        <f>H36</f>
        <v>0</v>
      </c>
      <c r="BO49" s="14"/>
      <c r="BP49" s="14">
        <f>IF(AND(BJ47&lt;&gt;0,BJ49&lt;&gt;0),-BJ47,"0")</f>
        <v>-1</v>
      </c>
      <c r="BQ49" s="5"/>
      <c r="BR49" s="7"/>
      <c r="BS49" s="7"/>
      <c r="BT49" s="7"/>
    </row>
    <row r="50" spans="1:72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 t="s">
        <v>45</v>
      </c>
      <c r="O50" s="7"/>
      <c r="P50" s="7"/>
      <c r="Q50" s="7"/>
      <c r="R50" s="14">
        <f>R48*X48+R47*X47</f>
        <v>0</v>
      </c>
      <c r="S50" s="14">
        <f>S48*X48+S47*X47</f>
        <v>0</v>
      </c>
      <c r="T50" s="14">
        <f>T48*X48+T47*X47</f>
        <v>0</v>
      </c>
      <c r="U50" s="14">
        <f>U48*X48+U47*X47</f>
        <v>13</v>
      </c>
      <c r="V50" s="14">
        <f>V48*X48+V47*X47</f>
        <v>11</v>
      </c>
      <c r="W50" s="14">
        <f>IF(AND(R50=0,S50=0,T50&lt;&gt;0),-T49,0)</f>
        <v>0</v>
      </c>
      <c r="X50" s="14"/>
      <c r="Y50" s="14"/>
      <c r="Z50" s="14">
        <f>IF(AA51=999,999,IF(AND(R50=0,S50&lt;&gt;0),V50/S50,IF(AND(R50=0,S50=0,V50=0),1111,IF(AND(R50=0,S50=0,V50&lt;&gt;0),999,"hab auch keine Ahnung"))))</f>
        <v>999</v>
      </c>
      <c r="AA50" s="14"/>
      <c r="AB50" s="14"/>
      <c r="AC50" s="14">
        <f>IF(AND(AC47=0,AC48&lt;&gt;0),AC48,IF(AND(AC47=0,AC48=0,AC49&lt;&gt;0),AC49,AC47))</f>
        <v>-1</v>
      </c>
      <c r="AD50" s="14">
        <f>IF(AND(AC47=0,AC48&lt;&gt;0),AD48,IF(AND(AC47=0,AC48=0,AC49&lt;&gt;0),AD49,AD47))</f>
        <v>0</v>
      </c>
      <c r="AE50" s="14">
        <f>IF(AND(AC47=0,AC48&lt;&gt;0),AE48,IF(AND(AC47=0,AC48=0,AC49&lt;&gt;0),AE49,AE47))</f>
        <v>0</v>
      </c>
      <c r="AF50" s="14">
        <f>IF(AND(AC47=0,AC48&lt;&gt;0),AF48,IF(AND(AC47=0,AC48=0,AC49&lt;&gt;0),AF49,AF47))</f>
        <v>0</v>
      </c>
      <c r="AG50" s="14">
        <f>IF(AND(AC47=0,AC48&lt;&gt;0),AG48,IF(AND(AC47=0,AC48=0,AC49&lt;&gt;0),AG49,AG47))</f>
        <v>0</v>
      </c>
      <c r="AH50" s="14">
        <f>IF(AND(AC50&lt;&gt;0,AC51&lt;&gt;0),AC51,"0")</f>
        <v>3</v>
      </c>
      <c r="AI50" s="14">
        <f>IF(AND(AC50&lt;&gt;0,AC52&lt;&gt;0),AC52,"0")</f>
        <v>-1</v>
      </c>
      <c r="AJ50" s="5"/>
      <c r="AK50" s="7"/>
      <c r="AL50" s="7"/>
      <c r="AM50" s="7"/>
      <c r="AN50" s="14">
        <f>IF(AND(AN47=0,AN48&lt;&gt;0),AN48,IF(AND(AN47=0,AN48=0,AN49&lt;&gt;0),AN49,AN47))</f>
        <v>1</v>
      </c>
      <c r="AO50" s="14">
        <f>IF(AND(AN47=0,AN48&lt;&gt;0),AO48,IF(AND(AN47=0,AN48=0,AN49&lt;&gt;0),AO49,AO47))</f>
        <v>0</v>
      </c>
      <c r="AP50" s="14">
        <f>IF(AND(AN47=0,AN48&lt;&gt;0),AP48,IF(AND(AN47=0,AN48=0,AN49&lt;&gt;0),AP49,AP47))</f>
        <v>0</v>
      </c>
      <c r="AQ50" s="14">
        <f>IF(AND(AN47=0,AN48&lt;&gt;0),AQ48,IF(AND(AN47=0,AN48=0,AN49&lt;&gt;0),AQ49,AQ47))</f>
        <v>0</v>
      </c>
      <c r="AR50" s="14">
        <f>IF(AND(AN47=0,AN48&lt;&gt;0),AR48,IF(AND(AN47=0,AN48=0,AN49&lt;&gt;0),AR49,AR47))</f>
        <v>0</v>
      </c>
      <c r="AS50" s="14">
        <f>IF(AND(AN50&lt;&gt;0,AN51&lt;&gt;0),AN51,"0")</f>
        <v>-4</v>
      </c>
      <c r="AT50" s="14">
        <f>IF(AND(AN50&lt;&gt;0,AN52&lt;&gt;0),AN52,"0")</f>
        <v>-3</v>
      </c>
      <c r="AU50" s="5"/>
      <c r="AV50" s="7"/>
      <c r="AW50" s="7"/>
      <c r="AX50" s="7"/>
      <c r="AY50" s="14">
        <f>IF(AND(AY47=0,AY48&lt;&gt;0),AY48,IF(AND(AY47=0,AY48=0,AY49&lt;&gt;0),AY49,AY47))</f>
        <v>-1</v>
      </c>
      <c r="AZ50" s="14">
        <f>IF(AND(AY47=0,AY48&lt;&gt;0),AZ48,IF(AND(AY47=0,AY48=0,AY49&lt;&gt;0),AZ49,AZ47))</f>
        <v>0</v>
      </c>
      <c r="BA50" s="14">
        <f>IF(AND(AY47=0,AY48&lt;&gt;0),BA48,IF(AND(AY47=0,AY48=0,AY49&lt;&gt;0),BA49,BA47))</f>
        <v>0</v>
      </c>
      <c r="BB50" s="14">
        <f>IF(AND(AY47=0,AY48&lt;&gt;0),BB48,IF(AND(AY47=0,AY48=0,AY49&lt;&gt;0),BB49,BB47))</f>
        <v>0</v>
      </c>
      <c r="BC50" s="14">
        <f>IF(AND(AY47=0,AY48&lt;&gt;0),BC48,IF(AND(AY47=0,AY48=0,AY49&lt;&gt;0),BC49,BC47))</f>
        <v>0</v>
      </c>
      <c r="BD50" s="14">
        <f>IF(AND(AY50&lt;&gt;0,AY51&lt;&gt;0),AY51,"0")</f>
        <v>3</v>
      </c>
      <c r="BE50" s="14">
        <f>IF(AND(AY50&lt;&gt;0,AY52&lt;&gt;0),AY52,"0")</f>
        <v>-1</v>
      </c>
      <c r="BF50" s="5"/>
      <c r="BG50" s="7"/>
      <c r="BH50" s="7"/>
      <c r="BI50" s="7"/>
      <c r="BJ50" s="14">
        <f>IF(AND(BJ47=0,BJ48&lt;&gt;0),BJ48,IF(AND(BJ47=0,BJ48=0,BJ49&lt;&gt;0),BJ49,BJ47))</f>
        <v>1</v>
      </c>
      <c r="BK50" s="14">
        <f>IF(AND(BJ47=0,BJ48&lt;&gt;0),BK48,IF(AND(BJ47=0,BJ48=0,BJ49&lt;&gt;0),BK49,BK47))</f>
        <v>0</v>
      </c>
      <c r="BL50" s="14">
        <f>IF(AND(BJ47=0,BJ48&lt;&gt;0),BL48,IF(AND(BJ47=0,BJ48=0,BJ49&lt;&gt;0),BL49,BL47))</f>
        <v>0</v>
      </c>
      <c r="BM50" s="14">
        <f>IF(AND(BJ47=0,BJ48&lt;&gt;0),BM48,IF(AND(BJ47=0,BJ48=0,BJ49&lt;&gt;0),BM49,BM47))</f>
        <v>0</v>
      </c>
      <c r="BN50" s="14">
        <f>IF(AND(BJ47=0,BJ48&lt;&gt;0),BN48,IF(AND(BJ47=0,BJ48=0,BJ49&lt;&gt;0),BN49,BN47))</f>
        <v>0</v>
      </c>
      <c r="BO50" s="14">
        <f>IF(AND(BJ50&lt;&gt;0,BJ51&lt;&gt;0),BJ51,"0")</f>
        <v>-4</v>
      </c>
      <c r="BP50" s="14">
        <f>IF(AND(BJ50&lt;&gt;0,BJ52&lt;&gt;0),BJ52,"0")</f>
        <v>-3</v>
      </c>
      <c r="BQ50" s="5"/>
      <c r="BR50" s="7"/>
      <c r="BS50" s="7"/>
      <c r="BT50" s="7"/>
    </row>
    <row r="51" spans="1:72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 t="s">
        <v>46</v>
      </c>
      <c r="O51" s="7"/>
      <c r="P51" s="7"/>
      <c r="Q51" s="7"/>
      <c r="R51" s="14">
        <f>R48</f>
        <v>0</v>
      </c>
      <c r="S51" s="14">
        <f>S48</f>
        <v>0</v>
      </c>
      <c r="T51" s="14">
        <f>T48</f>
        <v>1</v>
      </c>
      <c r="U51" s="14">
        <f>U48</f>
        <v>3</v>
      </c>
      <c r="V51" s="14">
        <f>V48</f>
        <v>3</v>
      </c>
      <c r="W51" s="14"/>
      <c r="X51" s="14"/>
      <c r="Y51" s="14"/>
      <c r="Z51" s="14"/>
      <c r="AA51" s="14">
        <f>IF(AND(R51=0,S51=0,T51&lt;&gt;0),V51/T51,IF(AND(R51=0,S51=0,T51=0,V51=0),1111,IF(AND(R51=0,S51=0,T51=0,V51&lt;&gt;0),999,"hab auch keine Ahnung")))</f>
        <v>3</v>
      </c>
      <c r="AB51" s="14"/>
      <c r="AC51" s="14">
        <f>IF(AND(AC47=0,AC48&lt;&gt;0),AC47,AC48)</f>
        <v>3</v>
      </c>
      <c r="AD51" s="14">
        <f>IF(AND(AC47=0,AC48&lt;&gt;0),AD47,AD48)</f>
        <v>0</v>
      </c>
      <c r="AE51" s="14">
        <f>IF(AND(AC47=0,AC48&lt;&gt;0),AE47,AE48)</f>
        <v>0</v>
      </c>
      <c r="AF51" s="14">
        <f>IF(AND(AC47=0,AC48&lt;&gt;0),AF47,AF48)</f>
        <v>0</v>
      </c>
      <c r="AG51" s="14">
        <f>IF(AND(AC47=0,AC48&lt;&gt;0),AG47,AG48)</f>
        <v>0</v>
      </c>
      <c r="AH51" s="14">
        <f>IF(AND(AC50&lt;&gt;0,AC51&lt;&gt;0),-AC53,"1")</f>
        <v>1</v>
      </c>
      <c r="AI51" s="14"/>
      <c r="AJ51" s="5"/>
      <c r="AK51" s="7"/>
      <c r="AL51" s="7"/>
      <c r="AM51" s="7"/>
      <c r="AN51" s="14">
        <f>IF(AND(AN47=0,AN48&lt;&gt;0),AN47,AN48)</f>
        <v>-4</v>
      </c>
      <c r="AO51" s="14">
        <f>IF(AND(AN47=0,AN48&lt;&gt;0),AO47,AO48)</f>
        <v>0</v>
      </c>
      <c r="AP51" s="14">
        <f>IF(AND(AN47=0,AN48&lt;&gt;0),AP47,AP48)</f>
        <v>0</v>
      </c>
      <c r="AQ51" s="14">
        <f>IF(AND(AN47=0,AN48&lt;&gt;0),AQ47,AQ48)</f>
        <v>0</v>
      </c>
      <c r="AR51" s="14">
        <f>IF(AND(AN47=0,AN48&lt;&gt;0),AR47,AR48)</f>
        <v>0</v>
      </c>
      <c r="AS51" s="14">
        <f>IF(AND(AN50&lt;&gt;0,AN51&lt;&gt;0),-AN53,"1")</f>
        <v>-1</v>
      </c>
      <c r="AT51" s="14"/>
      <c r="AU51" s="5"/>
      <c r="AV51" s="7"/>
      <c r="AW51" s="7"/>
      <c r="AX51" s="7"/>
      <c r="AY51" s="14">
        <f>IF(AND(AY47=0,AY48&lt;&gt;0),AY47,AY48)</f>
        <v>3</v>
      </c>
      <c r="AZ51" s="14">
        <f>IF(AND(AY47=0,AY48&lt;&gt;0),AZ47,AZ48)</f>
        <v>0</v>
      </c>
      <c r="BA51" s="14">
        <f>IF(AND(AY47=0,AY48&lt;&gt;0),BA47,BA48)</f>
        <v>0</v>
      </c>
      <c r="BB51" s="14">
        <f>IF(AND(AY47=0,AY48&lt;&gt;0),BB47,BB48)</f>
        <v>0</v>
      </c>
      <c r="BC51" s="14">
        <f>IF(AND(AY47=0,AY48&lt;&gt;0),BC47,BC48)</f>
        <v>0</v>
      </c>
      <c r="BD51" s="14">
        <f>IF(AND(AY50&lt;&gt;0,AY51&lt;&gt;0),-AY53,"1")</f>
        <v>1</v>
      </c>
      <c r="BE51" s="14"/>
      <c r="BF51" s="5"/>
      <c r="BG51" s="7"/>
      <c r="BH51" s="7"/>
      <c r="BI51" s="7"/>
      <c r="BJ51" s="14">
        <f>IF(AND(BJ47=0,BJ48&lt;&gt;0),BJ47,BJ48)</f>
        <v>-4</v>
      </c>
      <c r="BK51" s="14">
        <f>IF(AND(BJ47=0,BJ48&lt;&gt;0),BK47,BK48)</f>
        <v>0</v>
      </c>
      <c r="BL51" s="14">
        <f>IF(AND(BJ47=0,BJ48&lt;&gt;0),BL47,BL48)</f>
        <v>0</v>
      </c>
      <c r="BM51" s="14">
        <f>IF(AND(BJ47=0,BJ48&lt;&gt;0),BM47,BM48)</f>
        <v>0</v>
      </c>
      <c r="BN51" s="14">
        <f>IF(AND(BJ47=0,BJ48&lt;&gt;0),BN47,BN48)</f>
        <v>0</v>
      </c>
      <c r="BO51" s="14">
        <f>IF(AND(BJ50&lt;&gt;0,BJ51&lt;&gt;0),-BJ53,"1")</f>
        <v>-1</v>
      </c>
      <c r="BP51" s="14"/>
      <c r="BQ51" s="5"/>
      <c r="BR51" s="7"/>
      <c r="BS51" s="7"/>
      <c r="BT51" s="7"/>
    </row>
    <row r="52" spans="1:72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14">
        <f>IF(R49&lt;&gt;0,R49,IF(AND(R49=0,R50&lt;&gt;0),R50,R49))</f>
        <v>0</v>
      </c>
      <c r="S52" s="14">
        <f>IF(AND(R49=0,R50=0,S49=0,S50&lt;&gt;0),S50,S49)</f>
        <v>0</v>
      </c>
      <c r="T52" s="14">
        <f>IF(AND(R49=0,R50=0,S49=0,S50&lt;&gt;0),T50,T49)</f>
        <v>0</v>
      </c>
      <c r="U52" s="14">
        <f>IF(AND(R49=0,R50=0,S49=0,S50&lt;&gt;0),U50,U49)</f>
        <v>-4</v>
      </c>
      <c r="V52" s="14">
        <f>IF(AND(R49=0,R50=0,S49=0,S50&lt;&gt;0),V50,V49)</f>
        <v>-1</v>
      </c>
      <c r="W52" s="14">
        <f>IF(AND(R52=0,R53=0,R54=0,T53&lt;&gt;0),T53,IF(AND(R52&lt;&gt;0,S52=0,T52=0,U52=0,R53=0,S53=0,T53=0),1,IF(AND(R52&lt;&gt;0,S52=0,S53=0),T53,IF(AND(R52=0,S52&lt;&gt;0,T52=0,U52=0,R53=0,S53=0,T53=0,R54=0),1,1))))</f>
        <v>1</v>
      </c>
      <c r="X52" s="14"/>
      <c r="Y52" s="14">
        <f>U52</f>
        <v>-4</v>
      </c>
      <c r="Z52" s="14">
        <f>IF(AA53=999,999,IF(AND(AA53&lt;&gt;1111,AA53&lt;&gt;999,R52&lt;&gt;0),V52/R52,IF(AND(S52&lt;&gt;0,R52=0),V52/S52,IF(AND(R52=0,S52=0,T52&lt;&gt;0),V52/T52,IF(AND(R52=0,S52=0,T52=0,U52&lt;&gt;0),V52/U52,IF(AND(R52=0,S52=0,T52=0,U52=0,V52=0),1111,999))))))</f>
        <v>0.25</v>
      </c>
      <c r="AA52" s="14"/>
      <c r="AB52" s="14"/>
      <c r="AC52" s="14">
        <f>IF(AND(AC47=0,AC48&lt;&gt;0),AC49,IF(AND(AC47=0,AC48=0,AC49&lt;&gt;0),AC47,AC49))</f>
        <v>-1</v>
      </c>
      <c r="AD52" s="14">
        <f>IF(AND(AC47=0,AC48&lt;&gt;0),AD49,IF(AND(AC47=0,AC48=0,AC49&lt;&gt;0),AD47,AD49))</f>
        <v>0</v>
      </c>
      <c r="AE52" s="14">
        <f>IF(AND(AC47=0,AC48&lt;&gt;0),AE49,IF(AND(AC47=0,AC48=0,AC49&lt;&gt;0),AE47,AE49))</f>
        <v>0</v>
      </c>
      <c r="AF52" s="14">
        <f>IF(AND(AC47=0,AC48&lt;&gt;0),AF49,IF(AND(AC47=0,AC48=0,AC49&lt;&gt;0),AF47,AF49))</f>
        <v>0</v>
      </c>
      <c r="AG52" s="14">
        <f>IF(AND(AC47=0,AC48&lt;&gt;0),AG49,IF(AND(AC47=0,AC48=0,AC49&lt;&gt;0),AG47,AG49))</f>
        <v>0</v>
      </c>
      <c r="AH52" s="14"/>
      <c r="AI52" s="14">
        <f>IF(AND(AC50&lt;&gt;0,AC52&lt;&gt;0),-AC50,"1")</f>
        <v>1</v>
      </c>
      <c r="AJ52" s="5"/>
      <c r="AK52" s="7"/>
      <c r="AL52" s="7"/>
      <c r="AM52" s="7"/>
      <c r="AN52" s="14">
        <f>IF(AND(AN47=0,AN48&lt;&gt;0),AN49,IF(AND(AN47=0,AN48=0,AN49&lt;&gt;0),AN47,AN49))</f>
        <v>-3</v>
      </c>
      <c r="AO52" s="14">
        <f>IF(AND(AN47=0,AN48&lt;&gt;0),AO49,IF(AND(AN47=0,AN48=0,AN49&lt;&gt;0),AO47,AO49))</f>
        <v>0</v>
      </c>
      <c r="AP52" s="14">
        <f>IF(AND(AN47=0,AN48&lt;&gt;0),AP49,IF(AND(AN47=0,AN48=0,AN49&lt;&gt;0),AP47,AP49))</f>
        <v>0</v>
      </c>
      <c r="AQ52" s="14">
        <f>IF(AND(AN47=0,AN48&lt;&gt;0),AQ49,IF(AND(AN47=0,AN48=0,AN49&lt;&gt;0),AQ47,AQ49))</f>
        <v>0</v>
      </c>
      <c r="AR52" s="14">
        <f>IF(AND(AN47=0,AN48&lt;&gt;0),AR49,IF(AND(AN47=0,AN48=0,AN49&lt;&gt;0),AR47,AR49))</f>
        <v>0</v>
      </c>
      <c r="AS52" s="14"/>
      <c r="AT52" s="14">
        <f>IF(AND(AN50&lt;&gt;0,AN52&lt;&gt;0),-AN50,"1")</f>
        <v>-1</v>
      </c>
      <c r="AU52" s="5"/>
      <c r="AV52" s="7"/>
      <c r="AW52" s="7"/>
      <c r="AX52" s="7"/>
      <c r="AY52" s="14">
        <f>IF(AND(AY47=0,AY48&lt;&gt;0),AY49,IF(AND(AY47=0,AY48=0,AY49&lt;&gt;0),AY47,AY49))</f>
        <v>-1</v>
      </c>
      <c r="AZ52" s="14">
        <f>IF(AND(AY47=0,AY48&lt;&gt;0),AZ49,IF(AND(AY47=0,AY48=0,AY49&lt;&gt;0),AZ47,AZ49))</f>
        <v>0</v>
      </c>
      <c r="BA52" s="14">
        <f>IF(AND(AY47=0,AY48&lt;&gt;0),BA49,IF(AND(AY47=0,AY48=0,AY49&lt;&gt;0),BA47,BA49))</f>
        <v>0</v>
      </c>
      <c r="BB52" s="14">
        <f>IF(AND(AY47=0,AY48&lt;&gt;0),BB49,IF(AND(AY47=0,AY48=0,AY49&lt;&gt;0),BB47,BB49))</f>
        <v>0</v>
      </c>
      <c r="BC52" s="14">
        <f>IF(AND(AY47=0,AY48&lt;&gt;0),BC49,IF(AND(AY47=0,AY48=0,AY49&lt;&gt;0),BC47,BC49))</f>
        <v>0</v>
      </c>
      <c r="BD52" s="14"/>
      <c r="BE52" s="14">
        <f>IF(AND(AY50&lt;&gt;0,AY52&lt;&gt;0),-AY50,"1")</f>
        <v>1</v>
      </c>
      <c r="BF52" s="5"/>
      <c r="BG52" s="7"/>
      <c r="BH52" s="7"/>
      <c r="BI52" s="7"/>
      <c r="BJ52" s="14">
        <f>IF(AND(BJ47=0,BJ48&lt;&gt;0),BJ49,IF(AND(BJ47=0,BJ48=0,BJ49&lt;&gt;0),BJ47,BJ49))</f>
        <v>-3</v>
      </c>
      <c r="BK52" s="14">
        <f>IF(AND(BJ47=0,BJ48&lt;&gt;0),BK49,IF(AND(BJ47=0,BJ48=0,BJ49&lt;&gt;0),BK47,BK49))</f>
        <v>0</v>
      </c>
      <c r="BL52" s="14">
        <f>IF(AND(BJ47=0,BJ48&lt;&gt;0),BL49,IF(AND(BJ47=0,BJ48=0,BJ49&lt;&gt;0),BL47,BL49))</f>
        <v>0</v>
      </c>
      <c r="BM52" s="14">
        <f>IF(AND(BJ47=0,BJ48&lt;&gt;0),BM49,IF(AND(BJ47=0,BJ48=0,BJ49&lt;&gt;0),BM47,BM49))</f>
        <v>0</v>
      </c>
      <c r="BN52" s="14">
        <f>IF(AND(BJ47=0,BJ48&lt;&gt;0),BN49,IF(AND(BJ47=0,BJ48=0,BJ49&lt;&gt;0),BN47,BN49))</f>
        <v>0</v>
      </c>
      <c r="BO52" s="14"/>
      <c r="BP52" s="14">
        <f>IF(AND(BJ50&lt;&gt;0,BJ52&lt;&gt;0),-BJ50,"1")</f>
        <v>-1</v>
      </c>
      <c r="BQ52" s="5"/>
      <c r="BR52" s="7"/>
      <c r="BS52" s="7"/>
      <c r="BT52" s="7"/>
    </row>
    <row r="53" spans="1:72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14">
        <f>R50</f>
        <v>0</v>
      </c>
      <c r="S53" s="14">
        <f>IF(AND(R49=0,R50=0,S49=0,S50&lt;&gt;0),S49,S50)</f>
        <v>0</v>
      </c>
      <c r="T53" s="14">
        <f>IF(AND(R49=0,R50=0,S49=0,S50&lt;&gt;0),T49,T50)</f>
        <v>0</v>
      </c>
      <c r="U53" s="14">
        <f>IF(AND(R49=0,R50=0,S49=0,S50&lt;&gt;0),U49,U50)</f>
        <v>13</v>
      </c>
      <c r="V53" s="14">
        <f>IF(AND(R49=0,R50=0,S49=0,S50&lt;&gt;0),V49,V50)</f>
        <v>11</v>
      </c>
      <c r="W53" s="14">
        <f>IF(AND(R52=0,R53=0,R54=0),-T52,IF(AND(R52&lt;&gt;0,R53=0,S52=0,S53=0),-T52,0))</f>
        <v>0</v>
      </c>
      <c r="X53" s="14"/>
      <c r="Y53" s="14"/>
      <c r="Z53" s="14">
        <f>U53</f>
        <v>13</v>
      </c>
      <c r="AA53" s="14">
        <f>IF(AB54=999,999,IF(AND(R53=0,S53&lt;&gt;0),V53/S53,IF(AND(R53=0,S53=0,T53&lt;&gt;0),V53/T53,IF(AND(R53=0,S53=0,T53=0,U53&lt;&gt;0),V53/U53,IF(AND(R53=0,S53=0,T53=0,U53=0,V53=0),1111,999)))))</f>
        <v>0.8461538461538461</v>
      </c>
      <c r="AB53" s="14"/>
      <c r="AC53" s="14">
        <f>AC50</f>
        <v>-1</v>
      </c>
      <c r="AD53" s="14">
        <f>AD50</f>
        <v>0</v>
      </c>
      <c r="AE53" s="14">
        <f>AE50</f>
        <v>0</v>
      </c>
      <c r="AF53" s="14">
        <f>AF50</f>
        <v>0</v>
      </c>
      <c r="AG53" s="14">
        <f>AG50</f>
        <v>0</v>
      </c>
      <c r="AH53" s="14"/>
      <c r="AI53" s="14"/>
      <c r="AJ53" s="5"/>
      <c r="AK53" s="7"/>
      <c r="AL53" s="7"/>
      <c r="AM53" s="7"/>
      <c r="AN53" s="14">
        <f>AN50</f>
        <v>1</v>
      </c>
      <c r="AO53" s="14">
        <f>AO50</f>
        <v>0</v>
      </c>
      <c r="AP53" s="14">
        <f>AP50</f>
        <v>0</v>
      </c>
      <c r="AQ53" s="14">
        <f>AQ50</f>
        <v>0</v>
      </c>
      <c r="AR53" s="14">
        <f>AR50</f>
        <v>0</v>
      </c>
      <c r="AS53" s="14"/>
      <c r="AT53" s="14"/>
      <c r="AU53" s="5"/>
      <c r="AV53" s="7"/>
      <c r="AW53" s="7"/>
      <c r="AX53" s="7"/>
      <c r="AY53" s="14">
        <f>AY50</f>
        <v>-1</v>
      </c>
      <c r="AZ53" s="14">
        <f>AZ50</f>
        <v>0</v>
      </c>
      <c r="BA53" s="14">
        <f>BA50</f>
        <v>0</v>
      </c>
      <c r="BB53" s="14">
        <f>BB50</f>
        <v>0</v>
      </c>
      <c r="BC53" s="14">
        <f>BC50</f>
        <v>0</v>
      </c>
      <c r="BD53" s="14"/>
      <c r="BE53" s="14"/>
      <c r="BF53" s="5"/>
      <c r="BG53" s="7"/>
      <c r="BH53" s="7"/>
      <c r="BI53" s="7"/>
      <c r="BJ53" s="14">
        <f>BJ50</f>
        <v>1</v>
      </c>
      <c r="BK53" s="14">
        <f>BK50</f>
        <v>0</v>
      </c>
      <c r="BL53" s="14">
        <f>BL50</f>
        <v>0</v>
      </c>
      <c r="BM53" s="14">
        <f>BM50</f>
        <v>0</v>
      </c>
      <c r="BN53" s="14">
        <f>BN50</f>
        <v>0</v>
      </c>
      <c r="BO53" s="14"/>
      <c r="BP53" s="14"/>
      <c r="BQ53" s="5"/>
      <c r="BR53" s="7"/>
      <c r="BS53" s="7"/>
      <c r="BT53" s="7"/>
    </row>
    <row r="54" spans="1:72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14">
        <f>R51</f>
        <v>0</v>
      </c>
      <c r="S54" s="14">
        <f>S51</f>
        <v>0</v>
      </c>
      <c r="T54" s="14">
        <f>ROUND(IF(T51&lt;&gt;0,T51/T51,T51),3)</f>
        <v>1</v>
      </c>
      <c r="U54" s="14">
        <f>ROUND(IF(T51&lt;&gt;0,U51/T51,U51),3)</f>
        <v>3</v>
      </c>
      <c r="V54" s="14">
        <f>ROUND(IF(T51&lt;&gt;0,V51/T51,V51),3)</f>
        <v>3</v>
      </c>
      <c r="W54" s="14"/>
      <c r="X54" s="14"/>
      <c r="Y54" s="14"/>
      <c r="Z54" s="14"/>
      <c r="AA54" s="14">
        <f>U54</f>
        <v>3</v>
      </c>
      <c r="AB54" s="14">
        <f>IF(AND(R54=0,S54=0,T54&lt;&gt;0),V54/T54,IF(AND(R54=0,S54=0,T54=0,V54=0),1111,IF(AND(R54=0,S54=0,T54=0,V54&lt;&gt;0),999,"hab auch keine Ahnung")))</f>
        <v>3</v>
      </c>
      <c r="AC54" s="14">
        <f>AC51*AH51+AC50*AH50</f>
        <v>0</v>
      </c>
      <c r="AD54" s="14">
        <f>AD51*AH51+AD50*AH50</f>
        <v>0</v>
      </c>
      <c r="AE54" s="14">
        <f>AE50*AH50+AE51*AH51</f>
        <v>0</v>
      </c>
      <c r="AF54" s="14">
        <f>AF50*AH50+AF51*AH51</f>
        <v>0</v>
      </c>
      <c r="AG54" s="14">
        <f>AG50*AH50+AG51*AH51</f>
        <v>0</v>
      </c>
      <c r="AH54" s="14" t="str">
        <f>IF(AND(AD54&lt;&gt;0,AD55&lt;&gt;0),AD55,"0")</f>
        <v>0</v>
      </c>
      <c r="AI54" s="14"/>
      <c r="AJ54" s="5"/>
      <c r="AK54" s="7"/>
      <c r="AL54" s="7"/>
      <c r="AM54" s="7"/>
      <c r="AN54" s="14">
        <f>AN51*AS51+AN50*AS50</f>
        <v>0</v>
      </c>
      <c r="AO54" s="14">
        <f>AO51*AS51+AO50*AS50</f>
        <v>0</v>
      </c>
      <c r="AP54" s="14">
        <f>AP50*AS50+AP51*AS51</f>
        <v>0</v>
      </c>
      <c r="AQ54" s="14">
        <f>AQ50*AS50+AQ51*AS51</f>
        <v>0</v>
      </c>
      <c r="AR54" s="14">
        <f>AR50*AS50+AR51*AS51</f>
        <v>0</v>
      </c>
      <c r="AS54" s="14" t="str">
        <f>IF(AND(AO54&lt;&gt;0,AO55&lt;&gt;0),AO55,"0")</f>
        <v>0</v>
      </c>
      <c r="AT54" s="14"/>
      <c r="AU54" s="5"/>
      <c r="AV54" s="7"/>
      <c r="AW54" s="7"/>
      <c r="AX54" s="7"/>
      <c r="AY54" s="14">
        <f>AY51*BD51+AY50*BD50</f>
        <v>0</v>
      </c>
      <c r="AZ54" s="14">
        <f>AZ51*BD51+AZ50*BD50</f>
        <v>0</v>
      </c>
      <c r="BA54" s="14">
        <f>BA50*BD50+BA51*BD51</f>
        <v>0</v>
      </c>
      <c r="BB54" s="14">
        <f>BB50*BD50+BB51*BD51</f>
        <v>0</v>
      </c>
      <c r="BC54" s="14">
        <f>BC50*BD50+BC51*BD51</f>
        <v>0</v>
      </c>
      <c r="BD54" s="14" t="str">
        <f>IF(AND(AZ54&lt;&gt;0,AZ55&lt;&gt;0),AZ55,"0")</f>
        <v>0</v>
      </c>
      <c r="BE54" s="14"/>
      <c r="BF54" s="5"/>
      <c r="BG54" s="7"/>
      <c r="BH54" s="7"/>
      <c r="BI54" s="7"/>
      <c r="BJ54" s="14">
        <f>BJ51*BO51+BJ50*BO50</f>
        <v>0</v>
      </c>
      <c r="BK54" s="14">
        <f>BK51*BO51+BK50*BO50</f>
        <v>0</v>
      </c>
      <c r="BL54" s="14">
        <f>BL50*BO50+BL51*BO51</f>
        <v>0</v>
      </c>
      <c r="BM54" s="14">
        <f>BM50*BO50+BM51*BO51</f>
        <v>0</v>
      </c>
      <c r="BN54" s="14">
        <f>BN50*BO50+BN51*BO51</f>
        <v>0</v>
      </c>
      <c r="BO54" s="14" t="str">
        <f>IF(AND(BK54&lt;&gt;0,BK55&lt;&gt;0),BK55,"0")</f>
        <v>0</v>
      </c>
      <c r="BP54" s="14"/>
      <c r="BQ54" s="5"/>
      <c r="BR54" s="7"/>
      <c r="BS54" s="7"/>
      <c r="BT54" s="7"/>
    </row>
    <row r="55" spans="1:72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14">
        <f>R52*W52+R53*W53</f>
        <v>0</v>
      </c>
      <c r="S55" s="14">
        <f>S52*W52+S53*W53</f>
        <v>0</v>
      </c>
      <c r="T55" s="14">
        <f>T52*W52+T53*W53</f>
        <v>0</v>
      </c>
      <c r="U55" s="14">
        <f>U52*W52+U53*W53</f>
        <v>-4</v>
      </c>
      <c r="V55" s="14">
        <f>V52*W52+V53*W53</f>
        <v>-1</v>
      </c>
      <c r="W55" s="14"/>
      <c r="X55" s="14"/>
      <c r="Y55" s="14"/>
      <c r="Z55" s="14"/>
      <c r="AA55" s="14"/>
      <c r="AB55" s="14"/>
      <c r="AC55" s="14">
        <f>AC52*AI52+AC50*AI50</f>
        <v>0</v>
      </c>
      <c r="AD55" s="14">
        <f>AD52*AI52+AD50*AI50</f>
        <v>0</v>
      </c>
      <c r="AE55" s="14">
        <f>AE50*AI50+AE52*AI52</f>
        <v>0</v>
      </c>
      <c r="AF55" s="14">
        <f>AF50*AI50+AF52*AI52</f>
        <v>0</v>
      </c>
      <c r="AG55" s="14">
        <f>AG52*AI52+AG50*AI50</f>
        <v>0</v>
      </c>
      <c r="AH55" s="14" t="str">
        <f>IF(AND(AD54&lt;&gt;0,AD55&lt;&gt;0),-AD54,"1")</f>
        <v>1</v>
      </c>
      <c r="AI55" s="14" t="s">
        <v>12</v>
      </c>
      <c r="AJ55" s="7"/>
      <c r="AL55" s="7"/>
      <c r="AM55" s="7"/>
      <c r="AN55" s="14">
        <f>AN52*AT52+AN50*AT50</f>
        <v>0</v>
      </c>
      <c r="AO55" s="14">
        <f>AO52*AT52+AO50*AT50</f>
        <v>0</v>
      </c>
      <c r="AP55" s="14">
        <f>AP50*AT50+AP52*AT52</f>
        <v>0</v>
      </c>
      <c r="AQ55" s="14">
        <f>AQ50*AT50+AQ52*AT52</f>
        <v>0</v>
      </c>
      <c r="AR55" s="14">
        <f>AR52*AT52+AR50*AT50</f>
        <v>0</v>
      </c>
      <c r="AS55" s="14" t="str">
        <f>IF(AND(AO54&lt;&gt;0,AO55&lt;&gt;0),-AO54,"1")</f>
        <v>1</v>
      </c>
      <c r="AT55" s="14" t="s">
        <v>12</v>
      </c>
      <c r="AU55" s="7"/>
      <c r="AW55" s="7"/>
      <c r="AX55" s="7"/>
      <c r="AY55" s="14">
        <f>AY52*BE52+AY50*BE50</f>
        <v>0</v>
      </c>
      <c r="AZ55" s="14">
        <f>AZ52*BE52+AZ50*BE50</f>
        <v>0</v>
      </c>
      <c r="BA55" s="14">
        <f>BA50*BE50+BA52*BE52</f>
        <v>0</v>
      </c>
      <c r="BB55" s="14">
        <f>BB50*BE50+BB52*BE52</f>
        <v>0</v>
      </c>
      <c r="BC55" s="14">
        <f>BC52*BE52+BC50*BE50</f>
        <v>0</v>
      </c>
      <c r="BD55" s="14" t="str">
        <f>IF(AND(AZ54&lt;&gt;0,AZ55&lt;&gt;0),-AZ54,"1")</f>
        <v>1</v>
      </c>
      <c r="BE55" s="14" t="s">
        <v>12</v>
      </c>
      <c r="BF55" s="7"/>
      <c r="BH55" s="7"/>
      <c r="BI55" s="7"/>
      <c r="BJ55" s="14">
        <f>BJ52*BP52+BJ50*BP50</f>
        <v>0</v>
      </c>
      <c r="BK55" s="14">
        <f>BK52*BP52+BK50*BP50</f>
        <v>0</v>
      </c>
      <c r="BL55" s="14">
        <f>BL50*BP50+BL52*BP52</f>
        <v>0</v>
      </c>
      <c r="BM55" s="14">
        <f>BM50*BP50+BM52*BP52</f>
        <v>0</v>
      </c>
      <c r="BN55" s="14">
        <f>BN52*BP52+BN50*BP50</f>
        <v>0</v>
      </c>
      <c r="BO55" s="14" t="str">
        <f>IF(AND(BK54&lt;&gt;0,BK55&lt;&gt;0),-BK54,"1")</f>
        <v>1</v>
      </c>
      <c r="BP55" s="14" t="s">
        <v>12</v>
      </c>
      <c r="BQ55" s="7"/>
      <c r="BS55" s="7"/>
      <c r="BT55" s="7"/>
    </row>
    <row r="56" spans="1:72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14">
        <f aca="true" t="shared" si="3" ref="R56:V57">R53</f>
        <v>0</v>
      </c>
      <c r="S56" s="14">
        <f t="shared" si="3"/>
        <v>0</v>
      </c>
      <c r="T56" s="14">
        <f t="shared" si="3"/>
        <v>0</v>
      </c>
      <c r="U56" s="14">
        <f t="shared" si="3"/>
        <v>13</v>
      </c>
      <c r="V56" s="14">
        <f t="shared" si="3"/>
        <v>11</v>
      </c>
      <c r="W56" s="14"/>
      <c r="X56" s="14"/>
      <c r="Y56" s="14"/>
      <c r="Z56" s="14"/>
      <c r="AA56" s="14"/>
      <c r="AB56" s="14"/>
      <c r="AC56" s="14">
        <f>AC53</f>
        <v>-1</v>
      </c>
      <c r="AD56" s="14">
        <f>AD53</f>
        <v>0</v>
      </c>
      <c r="AE56" s="14">
        <f>AE53</f>
        <v>0</v>
      </c>
      <c r="AF56" s="14">
        <f>AF53</f>
        <v>0</v>
      </c>
      <c r="AG56" s="14">
        <f>AG53</f>
        <v>0</v>
      </c>
      <c r="AH56" s="14">
        <f>IF(AND(AD56&lt;&gt;0,AD57&lt;&gt;0),AD57,1)</f>
        <v>1</v>
      </c>
      <c r="AI56" s="14"/>
      <c r="AJ56" s="5"/>
      <c r="AK56" s="7"/>
      <c r="AL56" s="7"/>
      <c r="AM56" s="7"/>
      <c r="AN56" s="14">
        <f>AN53</f>
        <v>1</v>
      </c>
      <c r="AO56" s="14">
        <f>AO53</f>
        <v>0</v>
      </c>
      <c r="AP56" s="14">
        <f>AP53</f>
        <v>0</v>
      </c>
      <c r="AQ56" s="14">
        <f>AQ53</f>
        <v>0</v>
      </c>
      <c r="AR56" s="14">
        <f>AR53</f>
        <v>0</v>
      </c>
      <c r="AS56" s="14">
        <f>IF(AND(AO56&lt;&gt;0,AO57&lt;&gt;0),AO57,1)</f>
        <v>1</v>
      </c>
      <c r="AT56" s="14"/>
      <c r="AU56" s="5"/>
      <c r="AV56" s="7"/>
      <c r="AW56" s="7"/>
      <c r="AX56" s="7"/>
      <c r="AY56" s="14">
        <f>AY53</f>
        <v>-1</v>
      </c>
      <c r="AZ56" s="14">
        <f>AZ53</f>
        <v>0</v>
      </c>
      <c r="BA56" s="14">
        <f>BA53</f>
        <v>0</v>
      </c>
      <c r="BB56" s="14">
        <f>BB53</f>
        <v>0</v>
      </c>
      <c r="BC56" s="14">
        <f>BC53</f>
        <v>0</v>
      </c>
      <c r="BD56" s="14">
        <f>IF(AND(AZ56&lt;&gt;0,AZ57&lt;&gt;0),AZ57,1)</f>
        <v>1</v>
      </c>
      <c r="BE56" s="14"/>
      <c r="BF56" s="5"/>
      <c r="BG56" s="7"/>
      <c r="BH56" s="7"/>
      <c r="BI56" s="7"/>
      <c r="BJ56" s="14">
        <f>BJ53</f>
        <v>1</v>
      </c>
      <c r="BK56" s="14">
        <f>BK53</f>
        <v>0</v>
      </c>
      <c r="BL56" s="14">
        <f>BL53</f>
        <v>0</v>
      </c>
      <c r="BM56" s="14">
        <f>BM53</f>
        <v>0</v>
      </c>
      <c r="BN56" s="14">
        <f>BN53</f>
        <v>0</v>
      </c>
      <c r="BO56" s="14">
        <f>IF(AND(BK56&lt;&gt;0,BK57&lt;&gt;0),BK57,1)</f>
        <v>1</v>
      </c>
      <c r="BP56" s="14"/>
      <c r="BQ56" s="5"/>
      <c r="BR56" s="7"/>
      <c r="BS56" s="7"/>
      <c r="BT56" s="7"/>
    </row>
    <row r="57" spans="1:72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14">
        <f t="shared" si="3"/>
        <v>0</v>
      </c>
      <c r="S57" s="14">
        <f t="shared" si="3"/>
        <v>0</v>
      </c>
      <c r="T57" s="14">
        <f t="shared" si="3"/>
        <v>1</v>
      </c>
      <c r="U57" s="14">
        <f t="shared" si="3"/>
        <v>3</v>
      </c>
      <c r="V57" s="14">
        <f t="shared" si="3"/>
        <v>3</v>
      </c>
      <c r="W57" s="14"/>
      <c r="X57" s="14"/>
      <c r="Y57" s="14"/>
      <c r="Z57" s="14"/>
      <c r="AA57" s="14"/>
      <c r="AB57" s="14"/>
      <c r="AC57" s="14">
        <f>AC54</f>
        <v>0</v>
      </c>
      <c r="AD57" s="14">
        <f>IF(AND(AC54=0,AD54=0,AD55&lt;&gt;0),AD55,AD54)</f>
        <v>0</v>
      </c>
      <c r="AE57" s="14">
        <f>IF(AND(AC54=0,AD54=0,AD55&lt;&gt;0),AE55,AE54)</f>
        <v>0</v>
      </c>
      <c r="AF57" s="14">
        <f>IF(AND(AC54=0,AD54=0,AD55&lt;&gt;0),AF55,AF54)</f>
        <v>0</v>
      </c>
      <c r="AG57" s="14">
        <f>IF(AND(AC54=0,AD54=0,AD55&lt;&gt;0),AG55,AG54)</f>
        <v>0</v>
      </c>
      <c r="AH57" s="14">
        <f>IF(AND(AD56&lt;&gt;0,AD57&lt;&gt;0),-AD56,0)</f>
        <v>0</v>
      </c>
      <c r="AI57" s="14"/>
      <c r="AJ57" s="5"/>
      <c r="AK57" s="7"/>
      <c r="AL57" s="7"/>
      <c r="AM57" s="7"/>
      <c r="AN57" s="14">
        <f>AN54</f>
        <v>0</v>
      </c>
      <c r="AO57" s="14">
        <f>IF(AND(AN54=0,AO54=0,AO55&lt;&gt;0),AO55,AO54)</f>
        <v>0</v>
      </c>
      <c r="AP57" s="14">
        <f>IF(AND(AN54=0,AO54=0,AO55&lt;&gt;0),AP55,AP54)</f>
        <v>0</v>
      </c>
      <c r="AQ57" s="14">
        <f>IF(AND(AN54=0,AO54=0,AO55&lt;&gt;0),AQ55,AQ54)</f>
        <v>0</v>
      </c>
      <c r="AR57" s="14">
        <f>IF(AND(AN54=0,AO54=0,AO55&lt;&gt;0),AR55,AR54)</f>
        <v>0</v>
      </c>
      <c r="AS57" s="14">
        <f>IF(AND(AO56&lt;&gt;0,AO57&lt;&gt;0),-AO56,0)</f>
        <v>0</v>
      </c>
      <c r="AT57" s="14"/>
      <c r="AU57" s="5"/>
      <c r="AV57" s="7"/>
      <c r="AW57" s="7"/>
      <c r="AX57" s="7"/>
      <c r="AY57" s="14">
        <f>AY54</f>
        <v>0</v>
      </c>
      <c r="AZ57" s="14">
        <f>IF(AND(AY54=0,AZ54=0,AZ55&lt;&gt;0),AZ55,AZ54)</f>
        <v>0</v>
      </c>
      <c r="BA57" s="14">
        <f>IF(AND(AY54=0,AZ54=0,AZ55&lt;&gt;0),BA55,BA54)</f>
        <v>0</v>
      </c>
      <c r="BB57" s="14">
        <f>IF(AND(AY54=0,AZ54=0,AZ55&lt;&gt;0),BB55,BB54)</f>
        <v>0</v>
      </c>
      <c r="BC57" s="14">
        <f>IF(AND(AY54=0,AZ54=0,AZ55&lt;&gt;0),BC55,BC54)</f>
        <v>0</v>
      </c>
      <c r="BD57" s="14">
        <f>IF(AND(AZ56&lt;&gt;0,AZ57&lt;&gt;0),-AZ56,0)</f>
        <v>0</v>
      </c>
      <c r="BE57" s="14"/>
      <c r="BF57" s="5"/>
      <c r="BG57" s="7"/>
      <c r="BH57" s="7"/>
      <c r="BI57" s="7"/>
      <c r="BJ57" s="14">
        <f>BJ54</f>
        <v>0</v>
      </c>
      <c r="BK57" s="14">
        <f>IF(AND(BJ54=0,BK54=0,BK55&lt;&gt;0),BK55,BK54)</f>
        <v>0</v>
      </c>
      <c r="BL57" s="14">
        <f>IF(AND(BJ54=0,BK54=0,BK55&lt;&gt;0),BL55,BL54)</f>
        <v>0</v>
      </c>
      <c r="BM57" s="14">
        <f>IF(AND(BJ54=0,BK54=0,BK55&lt;&gt;0),BM55,BM54)</f>
        <v>0</v>
      </c>
      <c r="BN57" s="14">
        <f>IF(AND(BJ54=0,BK54=0,BK55&lt;&gt;0),BN55,BN54)</f>
        <v>0</v>
      </c>
      <c r="BO57" s="14">
        <f>IF(AND(BK56&lt;&gt;0,BK57&lt;&gt;0),-BK56,0)</f>
        <v>0</v>
      </c>
      <c r="BP57" s="14"/>
      <c r="BQ57" s="5"/>
      <c r="BR57" s="7"/>
      <c r="BS57" s="7"/>
      <c r="BT57" s="7"/>
    </row>
    <row r="58" spans="1:72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14">
        <f>ROUND(IF(R55&lt;&gt;0,R55/R55,R55),3)</f>
        <v>0</v>
      </c>
      <c r="S58" s="14">
        <f>ROUND(IF(R55&lt;&gt;0,S55/R55,IF(AND(R55=0,S55&lt;&gt;0),S55/S55,S55)),3)</f>
        <v>0</v>
      </c>
      <c r="T58" s="14">
        <f>ROUND(IF(R55&lt;&gt;0,T55/R55,IF(AND(R55=0,S55&lt;&gt;0,),T55/S55,IF(AND(R55=0,S55=0,T55&lt;&gt;0),T55/T55,T55))),3)</f>
        <v>0</v>
      </c>
      <c r="U58" s="14" t="e">
        <f>ROUND(IF(R55&lt;&gt;0,U55/R55,IF(AND(R55=0,S55&lt;&gt;0,),U55/S55,IF(AND(R55=0,S55=0,T55&lt;&gt;0),U55/T55,IF(AND(R55=0,S55=0,T55=0,U55&lt;&gt;0),#REF!/U55,U55)))),3)</f>
        <v>#REF!</v>
      </c>
      <c r="V58" s="14">
        <f>ROUND(IF(R55&lt;&gt;0,V55/R55,IF(AND(R55=0,S55&lt;&gt;0),V55/S55,IF(AND(R55=0,S55=0,T55&lt;&gt;0),V55/T55,IF(AND(R55=0,S55=0,T55=0,U55&lt;&gt;0),V55/U55,IF(AND(R55=0,S55=0,T55=0,U55=0,V55&lt;&gt;0),V55/V55,V55))))),3)</f>
        <v>0.25</v>
      </c>
      <c r="W58" s="14">
        <f>IF(AND(R59=0,S59=0,T59&lt;&gt;0),T59,1)</f>
        <v>1</v>
      </c>
      <c r="X58" s="14"/>
      <c r="Y58" s="14" t="e">
        <f>U58</f>
        <v>#REF!</v>
      </c>
      <c r="Z58" s="14" t="e">
        <f>IF(AA59=999,999,IF(AND(AA59&lt;&gt;1111,AA59&lt;&gt;999,R58&lt;&gt;0),V58/R58,IF(AND(S58&lt;&gt;0,R58=0),V58/S58,IF(AND(R58=0,S58=0,T58&lt;&gt;0),V58/T58,IF(AND(R58=0,S58=0,T58=0,U58&lt;&gt;0),V58/U58,IF(AND(R58=0,S58=0,T58=0,U58=0,V58=0),1111,999))))))</f>
        <v>#REF!</v>
      </c>
      <c r="AA58" s="14"/>
      <c r="AB58" s="14"/>
      <c r="AC58" s="14">
        <f>AC55</f>
        <v>0</v>
      </c>
      <c r="AD58" s="14">
        <f>IF(AND(AC54=0,AD54=0,AD55&lt;&gt;0),AD54,AD55*AH55+AD54*AH54)</f>
        <v>0</v>
      </c>
      <c r="AE58" s="14">
        <f>IF(AND(AC54=0,AD54=0,AD55&lt;&gt;0),AE54,AE55*AH55+AE54*AH54)</f>
        <v>0</v>
      </c>
      <c r="AF58" s="14">
        <f>IF(AND(AC54=0,AD54=0,AD55&lt;&gt;0),AF54,AF55*AH55+AF54*AH54)</f>
        <v>0</v>
      </c>
      <c r="AG58" s="14">
        <f>IF(AND(AC54=0,AD54=0,AD55&lt;&gt;0),AG54,AG55*AH55+AG54*AH54)</f>
        <v>0</v>
      </c>
      <c r="AH58" s="14"/>
      <c r="AI58" s="14"/>
      <c r="AJ58" s="4"/>
      <c r="AK58" s="7"/>
      <c r="AL58" s="7"/>
      <c r="AM58" s="7"/>
      <c r="AN58" s="14">
        <f>AN55</f>
        <v>0</v>
      </c>
      <c r="AO58" s="14">
        <f>IF(AND(AN54=0,AO54=0,AO55&lt;&gt;0),AO54,AO55*AS55+AO54*AS54)</f>
        <v>0</v>
      </c>
      <c r="AP58" s="14">
        <f>IF(AND(AN54=0,AO54=0,AO55&lt;&gt;0),AP54,AP55*AS55+AP54*AS54)</f>
        <v>0</v>
      </c>
      <c r="AQ58" s="14">
        <f>IF(AND(AN54=0,AO54=0,AO55&lt;&gt;0),AQ54,AQ55*AS55+AQ54*AS54)</f>
        <v>0</v>
      </c>
      <c r="AR58" s="14">
        <f>IF(AND(AN54=0,AO54=0,AO55&lt;&gt;0),AR54,AR55*AS55+AR54*AS54)</f>
        <v>0</v>
      </c>
      <c r="AS58" s="14"/>
      <c r="AT58" s="14"/>
      <c r="AU58" s="4"/>
      <c r="AV58" s="7"/>
      <c r="AW58" s="7"/>
      <c r="AX58" s="7"/>
      <c r="AY58" s="14">
        <f>AY55</f>
        <v>0</v>
      </c>
      <c r="AZ58" s="14">
        <f>IF(AND(AY54=0,AZ54=0,AZ55&lt;&gt;0),AZ54,AZ55*BD55+AZ54*BD54)</f>
        <v>0</v>
      </c>
      <c r="BA58" s="14">
        <f>IF(AND(AY54=0,AZ54=0,AZ55&lt;&gt;0),BA54,BA55*BD55+BA54*BD54)</f>
        <v>0</v>
      </c>
      <c r="BB58" s="14">
        <f>IF(AND(AY54=0,AZ54=0,AZ55&lt;&gt;0),BB54,BB55*BD55+BB54*BD54)</f>
        <v>0</v>
      </c>
      <c r="BC58" s="14">
        <f>IF(AND(AY54=0,AZ54=0,AZ55&lt;&gt;0),BC54,BC55*BD55+BC54*BD54)</f>
        <v>0</v>
      </c>
      <c r="BD58" s="14"/>
      <c r="BE58" s="14"/>
      <c r="BF58" s="4"/>
      <c r="BG58" s="7"/>
      <c r="BH58" s="7"/>
      <c r="BI58" s="7"/>
      <c r="BJ58" s="14">
        <f>BJ55</f>
        <v>0</v>
      </c>
      <c r="BK58" s="14">
        <f>IF(AND(BJ54=0,BK54=0,BK55&lt;&gt;0),BK54,BK55*BO55+BK54*BO54)</f>
        <v>0</v>
      </c>
      <c r="BL58" s="14">
        <f>IF(AND(BJ54=0,BK54=0,BK55&lt;&gt;0),BL54,BL55*BO55+BL54*BO54)</f>
        <v>0</v>
      </c>
      <c r="BM58" s="14">
        <f>IF(AND(BJ54=0,BK54=0,BK55&lt;&gt;0),BM54,BM55*BO55+BM54*BO54)</f>
        <v>0</v>
      </c>
      <c r="BN58" s="14">
        <f>IF(AND(BJ54=0,BK54=0,BK55&lt;&gt;0),BN54,BN55*BO55+BN54*BO54)</f>
        <v>0</v>
      </c>
      <c r="BO58" s="14"/>
      <c r="BP58" s="14"/>
      <c r="BQ58" s="4"/>
      <c r="BR58" s="7"/>
      <c r="BS58" s="7"/>
      <c r="BT58" s="7"/>
    </row>
    <row r="59" spans="1:72" ht="20.25">
      <c r="A59" s="42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14">
        <f>R53</f>
        <v>0</v>
      </c>
      <c r="S59" s="14">
        <f>ROUND(IF(R53&lt;&gt;0,S53/R53,IF(AND(R53=0,S53&lt;&gt;0),S53/S53,S53)),3)</f>
        <v>0</v>
      </c>
      <c r="T59" s="14">
        <f>ROUND(IF(R53&lt;&gt;0,T53/R53,IF(AND(R53=0,S53&lt;&gt;0),T53/S53,IF(AND(R53=0,S53=0,T53&lt;&gt;0),T53/T53,T53))),3)</f>
        <v>0</v>
      </c>
      <c r="U59" s="14">
        <f>ROUND(IF(R53&lt;&gt;0,U53/R53,IF(AND(R53=0,S53&lt;&gt;0),U53/S53,IF(AND(R53=0,S53=0,T53&lt;&gt;0),U53/T53,IF(AND(R53=0,S53=0,T53=0,U53&lt;&gt;0),U53/U53,U53)))),3)</f>
        <v>1</v>
      </c>
      <c r="V59" s="14">
        <f>ROUND(IF(R53&lt;&gt;0,V53/R53,IF(AND(R53=0,S53&lt;&gt;0),V53/S53,IF(AND(R53=0,S53=0,T53&lt;&gt;0),V53/T53,IF(AND(R53=0,S53=0,T53=0,U53&lt;&gt;0),V53/U53,IF(AND(R53=0,S53=0,T53=0,U53=0,V53&lt;&gt;0),V53/V53,V53))))),3)</f>
        <v>0.846</v>
      </c>
      <c r="W59" s="14">
        <f>IF(AND(R59=0,S59=0,T59&lt;&gt;0),-T58,0)</f>
        <v>0</v>
      </c>
      <c r="X59" s="14"/>
      <c r="Y59" s="14"/>
      <c r="Z59" s="14">
        <f>U59</f>
        <v>1</v>
      </c>
      <c r="AA59" s="14">
        <f>IF(AB60=999,999,IF(AND(R59=0,S59&lt;&gt;0),V59/S59,IF(AND(R59=0,S59=0,T59&lt;&gt;0),V59/T59,IF(AND(R59=0,S59=0,T59=0,U59&lt;&gt;0),V59/U59,IF(AND(R59=0,S59=0,T59=0,U59=0,V59=0),1111,999)))))</f>
        <v>0.846</v>
      </c>
      <c r="AB59" s="14"/>
      <c r="AC59" s="14">
        <f>AC56*AH56+AC57*AH57</f>
        <v>-1</v>
      </c>
      <c r="AD59" s="14">
        <f>AD56*AH56+AD57*AH57</f>
        <v>0</v>
      </c>
      <c r="AE59" s="14">
        <f>AE56*AH56+AE57*AH57</f>
        <v>0</v>
      </c>
      <c r="AF59" s="14">
        <f>AF56*AH56+AF57*AH57</f>
        <v>0</v>
      </c>
      <c r="AG59" s="14">
        <f>AG56*AH56+AG57*AH57</f>
        <v>0</v>
      </c>
      <c r="AH59" s="14">
        <f>IF(AND(AE59&lt;&gt;0,AE61&lt;&gt;0),AE61,1)</f>
        <v>1</v>
      </c>
      <c r="AI59" s="14"/>
      <c r="AJ59" s="7"/>
      <c r="AK59" s="7"/>
      <c r="AL59" s="7"/>
      <c r="AM59" s="7"/>
      <c r="AN59" s="14">
        <f>AN56*AS56+AN57*AS57</f>
        <v>1</v>
      </c>
      <c r="AO59" s="14">
        <f>AO56*AS56+AO57*AS57</f>
        <v>0</v>
      </c>
      <c r="AP59" s="14">
        <f>AP56*AS56+AP57*AS57</f>
        <v>0</v>
      </c>
      <c r="AQ59" s="14">
        <f>AQ56*AS56+AQ57*AS57</f>
        <v>0</v>
      </c>
      <c r="AR59" s="14">
        <f>AR56*AS56+AR57*AS57</f>
        <v>0</v>
      </c>
      <c r="AS59" s="14">
        <f>IF(AND(AP59&lt;&gt;0,AP61&lt;&gt;0),AP61,1)</f>
        <v>1</v>
      </c>
      <c r="AT59" s="14"/>
      <c r="AU59" s="7"/>
      <c r="AV59" s="7"/>
      <c r="AW59" s="7"/>
      <c r="AX59" s="7"/>
      <c r="AY59" s="14">
        <f>AY56*BD56+AY57*BD57</f>
        <v>-1</v>
      </c>
      <c r="AZ59" s="14">
        <f>AZ56*BD56+AZ57*BD57</f>
        <v>0</v>
      </c>
      <c r="BA59" s="14">
        <f>BA56*BD56+BA57*BD57</f>
        <v>0</v>
      </c>
      <c r="BB59" s="14">
        <f>BB56*BD56+BB57*BD57</f>
        <v>0</v>
      </c>
      <c r="BC59" s="14">
        <f>BC56*BD56+BC57*BD57</f>
        <v>0</v>
      </c>
      <c r="BD59" s="14">
        <f>IF(AND(BA59&lt;&gt;0,BA61&lt;&gt;0),BA61,1)</f>
        <v>1</v>
      </c>
      <c r="BE59" s="14"/>
      <c r="BF59" s="7"/>
      <c r="BG59" s="7"/>
      <c r="BH59" s="7"/>
      <c r="BI59" s="7"/>
      <c r="BJ59" s="14">
        <f>BJ56*BO56+BJ57*BO57</f>
        <v>1</v>
      </c>
      <c r="BK59" s="14">
        <f>BK56*BO56+BK57*BO57</f>
        <v>0</v>
      </c>
      <c r="BL59" s="14">
        <f>BL56*BO56+BL57*BO57</f>
        <v>0</v>
      </c>
      <c r="BM59" s="14">
        <f>BM56*BO56+BM57*BO57</f>
        <v>0</v>
      </c>
      <c r="BN59" s="14">
        <f>BN56*BO56+BN57*BO57</f>
        <v>0</v>
      </c>
      <c r="BO59" s="14">
        <f>IF(AND(BL59&lt;&gt;0,BL61&lt;&gt;0),BL61,1)</f>
        <v>1</v>
      </c>
      <c r="BP59" s="14"/>
      <c r="BQ59" s="7"/>
      <c r="BR59" s="7"/>
      <c r="BS59" s="7"/>
      <c r="BT59" s="7"/>
    </row>
    <row r="60" spans="1:72" ht="20.25">
      <c r="A60" s="42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14">
        <f>R54</f>
        <v>0</v>
      </c>
      <c r="S60" s="14">
        <f>ROUND(IF(R54&lt;&gt;0,S54/R54,IF(AND(R54=0,S54&lt;&gt;0),S54/S54,S54)),3)</f>
        <v>0</v>
      </c>
      <c r="T60" s="14">
        <f>ROUND(IF(R54&lt;&gt;0,T54/R54,IF(AND(R54=0,S54&lt;&gt;0,),T54/S54,IF(AND(R54=0,S54=0,T54&lt;&gt;0),T54/T54,T54))),3)</f>
        <v>1</v>
      </c>
      <c r="U60" s="14">
        <f>ROUND(IF(R54&lt;&gt;0,U54/R54,IF(AND(R54=0,S54&lt;&gt;0,),U54/S54,IF(AND(R54=0,S54=0,T54&lt;&gt;0),U54/T54,IF(AND(R54=0,S54=0,T54=0,U54&lt;&gt;0),U54/U54,U54)))),3)</f>
        <v>3</v>
      </c>
      <c r="V60" s="14">
        <f>ROUND(IF(R54&lt;&gt;0,V54/R54,IF(AND(R54=0,S54&lt;&gt;0,),V54/S54,IF(AND(R54=0,S54=0,T54&lt;&gt;0),V54/T54,IF(AND(R54=0,S54=0,T54=0,U54&lt;&gt;0),V54/U54,IF(AND(R54=0,S54=0,T54=0,U54=0,V54&lt;&gt;0),V54/V54,V54))))),3)</f>
        <v>3</v>
      </c>
      <c r="W60" s="14"/>
      <c r="X60" s="14"/>
      <c r="Y60" s="14"/>
      <c r="Z60" s="14"/>
      <c r="AA60" s="14">
        <f>U60</f>
        <v>3</v>
      </c>
      <c r="AB60" s="14">
        <f>IF(AND(R60=0,S60=0,T60&lt;&gt;0),V60/T60,IF(AND(R60=0,S60=0,T60=0,V60=0),1111,IF(AND(R60=0,S60=0,T60=0,V60&lt;&gt;0),999,"hab auch keine Ahnung")))</f>
        <v>3</v>
      </c>
      <c r="AC60" s="14">
        <f>AC57</f>
        <v>0</v>
      </c>
      <c r="AD60" s="14">
        <f>IF(AND(AC57=0,AD57=0,AD58&lt;&gt;0),AD58,AD57)</f>
        <v>0</v>
      </c>
      <c r="AE60" s="14">
        <f aca="true" t="shared" si="4" ref="AE60:AG61">AE57</f>
        <v>0</v>
      </c>
      <c r="AF60" s="14">
        <f t="shared" si="4"/>
        <v>0</v>
      </c>
      <c r="AG60" s="14">
        <f t="shared" si="4"/>
        <v>0</v>
      </c>
      <c r="AH60" s="14"/>
      <c r="AI60" s="14">
        <f>IF(AND(AE61&lt;&gt;0,AE60&lt;&gt;0),AE61,1)</f>
        <v>1</v>
      </c>
      <c r="AJ60" s="7"/>
      <c r="AK60" s="7"/>
      <c r="AL60" s="7"/>
      <c r="AM60" s="7"/>
      <c r="AN60" s="14">
        <f>AN57</f>
        <v>0</v>
      </c>
      <c r="AO60" s="14">
        <f>IF(AND(AN57=0,AO57=0,AO58&lt;&gt;0),AO58,AO57)</f>
        <v>0</v>
      </c>
      <c r="AP60" s="14">
        <f aca="true" t="shared" si="5" ref="AP60:AR61">AP57</f>
        <v>0</v>
      </c>
      <c r="AQ60" s="14">
        <f t="shared" si="5"/>
        <v>0</v>
      </c>
      <c r="AR60" s="14">
        <f t="shared" si="5"/>
        <v>0</v>
      </c>
      <c r="AS60" s="14"/>
      <c r="AT60" s="14">
        <f>IF(AND(AP61&lt;&gt;0,AP60&lt;&gt;0),AP61,1)</f>
        <v>1</v>
      </c>
      <c r="AU60" s="7"/>
      <c r="AV60" s="7"/>
      <c r="AW60" s="7"/>
      <c r="AX60" s="7"/>
      <c r="AY60" s="14">
        <f>AY57</f>
        <v>0</v>
      </c>
      <c r="AZ60" s="14">
        <f>IF(AND(AY57=0,AZ57=0,AZ58&lt;&gt;0),AZ58,AZ57)</f>
        <v>0</v>
      </c>
      <c r="BA60" s="14">
        <f aca="true" t="shared" si="6" ref="BA60:BC61">BA57</f>
        <v>0</v>
      </c>
      <c r="BB60" s="14">
        <f t="shared" si="6"/>
        <v>0</v>
      </c>
      <c r="BC60" s="14">
        <f t="shared" si="6"/>
        <v>0</v>
      </c>
      <c r="BD60" s="14"/>
      <c r="BE60" s="14">
        <f>IF(AND(BA61&lt;&gt;0,BA60&lt;&gt;0),BA61,1)</f>
        <v>1</v>
      </c>
      <c r="BF60" s="7"/>
      <c r="BG60" s="7"/>
      <c r="BH60" s="7"/>
      <c r="BI60" s="7"/>
      <c r="BJ60" s="14">
        <f>BJ57</f>
        <v>0</v>
      </c>
      <c r="BK60" s="14">
        <f>IF(AND(BJ57=0,BK57=0,BK58&lt;&gt;0),BK58,BK57)</f>
        <v>0</v>
      </c>
      <c r="BL60" s="14">
        <f aca="true" t="shared" si="7" ref="BL60:BN61">BL57</f>
        <v>0</v>
      </c>
      <c r="BM60" s="14">
        <f t="shared" si="7"/>
        <v>0</v>
      </c>
      <c r="BN60" s="14">
        <f t="shared" si="7"/>
        <v>0</v>
      </c>
      <c r="BO60" s="14"/>
      <c r="BP60" s="14">
        <f>IF(AND(BL61&lt;&gt;0,BL60&lt;&gt;0),BL61,1)</f>
        <v>1</v>
      </c>
      <c r="BQ60" s="7"/>
      <c r="BR60" s="7"/>
      <c r="BS60" s="7"/>
      <c r="BT60" s="7"/>
    </row>
    <row r="61" spans="1:72" ht="20.25">
      <c r="A61" s="42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14">
        <f>ROUND(R58*W58+R59*W59,3)</f>
        <v>0</v>
      </c>
      <c r="S61" s="14">
        <f>ROUND(S58*W58+S59*W59,3)</f>
        <v>0</v>
      </c>
      <c r="T61" s="14">
        <f>ROUND(T58*W58+T59*W59,3)</f>
        <v>0</v>
      </c>
      <c r="U61" s="14" t="e">
        <f>ROUND(U58*W58+U59*W59,3)</f>
        <v>#REF!</v>
      </c>
      <c r="V61" s="14">
        <f>ROUND(V58*W58+V59*W59,3)</f>
        <v>0.25</v>
      </c>
      <c r="W61" s="14"/>
      <c r="X61" s="14"/>
      <c r="Y61" s="14" t="e">
        <f>U61</f>
        <v>#REF!</v>
      </c>
      <c r="Z61" s="14" t="e">
        <f>IF(AA62=999,999,IF(AND(AA62&lt;&gt;1111,AA62&lt;&gt;999,R61&lt;&gt;0),V61/R61,IF(AND(S61&lt;&gt;0,R61=0),V61/S61,IF(AND(R61=0,S61=0,T61&lt;&gt;0),V61/T61,IF(AND(R61=0,S61=0,T61=0,U61&lt;&gt;0),V61/U61,IF(AND(R61=0,S61=0,T61=0,U61=0,V61=0),1111,999))))))</f>
        <v>#REF!</v>
      </c>
      <c r="AA61" s="14"/>
      <c r="AB61" s="14"/>
      <c r="AC61" s="14">
        <f>AC58</f>
        <v>0</v>
      </c>
      <c r="AD61" s="14">
        <f>AD58</f>
        <v>0</v>
      </c>
      <c r="AE61" s="14">
        <f t="shared" si="4"/>
        <v>0</v>
      </c>
      <c r="AF61" s="14">
        <f t="shared" si="4"/>
        <v>0</v>
      </c>
      <c r="AG61" s="14">
        <f t="shared" si="4"/>
        <v>0</v>
      </c>
      <c r="AH61" s="14">
        <f>IF(AND(AE61&lt;&gt;0,AE59&lt;&gt;0),-AE59,0)</f>
        <v>0</v>
      </c>
      <c r="AI61" s="14">
        <f>IF(AND(AE61&lt;&gt;0,AE60&lt;&gt;0),-AE60,0)</f>
        <v>0</v>
      </c>
      <c r="AJ61" s="14" t="s">
        <v>13</v>
      </c>
      <c r="AK61" s="14" t="s">
        <v>14</v>
      </c>
      <c r="AL61" s="14" t="s">
        <v>15</v>
      </c>
      <c r="AM61" s="14" t="s">
        <v>16</v>
      </c>
      <c r="AN61" s="14">
        <f>AN58</f>
        <v>0</v>
      </c>
      <c r="AO61" s="14">
        <f>AO58</f>
        <v>0</v>
      </c>
      <c r="AP61" s="14">
        <f t="shared" si="5"/>
        <v>0</v>
      </c>
      <c r="AQ61" s="14">
        <f t="shared" si="5"/>
        <v>0</v>
      </c>
      <c r="AR61" s="14">
        <f t="shared" si="5"/>
        <v>0</v>
      </c>
      <c r="AS61" s="14">
        <f>IF(AND(AP61&lt;&gt;0,AP59&lt;&gt;0),-AP59,0)</f>
        <v>0</v>
      </c>
      <c r="AT61" s="14">
        <f>IF(AND(AP61&lt;&gt;0,AP60&lt;&gt;0),-AP60,0)</f>
        <v>0</v>
      </c>
      <c r="AU61" s="14" t="s">
        <v>13</v>
      </c>
      <c r="AV61" s="14" t="s">
        <v>14</v>
      </c>
      <c r="AW61" s="14" t="s">
        <v>15</v>
      </c>
      <c r="AX61" s="14" t="s">
        <v>16</v>
      </c>
      <c r="AY61" s="14">
        <f>AY58</f>
        <v>0</v>
      </c>
      <c r="AZ61" s="14">
        <f>AZ58</f>
        <v>0</v>
      </c>
      <c r="BA61" s="14">
        <f t="shared" si="6"/>
        <v>0</v>
      </c>
      <c r="BB61" s="14">
        <f t="shared" si="6"/>
        <v>0</v>
      </c>
      <c r="BC61" s="14">
        <f t="shared" si="6"/>
        <v>0</v>
      </c>
      <c r="BD61" s="14">
        <f>IF(AND(BA61&lt;&gt;0,BA59&lt;&gt;0),-BA59,0)</f>
        <v>0</v>
      </c>
      <c r="BE61" s="14">
        <f>IF(AND(BA61&lt;&gt;0,BA60&lt;&gt;0),-BA60,0)</f>
        <v>0</v>
      </c>
      <c r="BF61" s="14" t="s">
        <v>13</v>
      </c>
      <c r="BG61" s="14" t="s">
        <v>14</v>
      </c>
      <c r="BH61" s="14" t="s">
        <v>15</v>
      </c>
      <c r="BI61" s="14" t="s">
        <v>16</v>
      </c>
      <c r="BJ61" s="14">
        <f>BJ58</f>
        <v>0</v>
      </c>
      <c r="BK61" s="14">
        <f>BK58</f>
        <v>0</v>
      </c>
      <c r="BL61" s="14">
        <f t="shared" si="7"/>
        <v>0</v>
      </c>
      <c r="BM61" s="14">
        <f t="shared" si="7"/>
        <v>0</v>
      </c>
      <c r="BN61" s="14">
        <f t="shared" si="7"/>
        <v>0</v>
      </c>
      <c r="BO61" s="14">
        <f>IF(AND(BL61&lt;&gt;0,BL59&lt;&gt;0),-BL59,0)</f>
        <v>0</v>
      </c>
      <c r="BP61" s="14">
        <f>IF(AND(BL61&lt;&gt;0,BL60&lt;&gt;0),-BL60,0)</f>
        <v>0</v>
      </c>
      <c r="BQ61" s="14" t="s">
        <v>13</v>
      </c>
      <c r="BR61" s="14" t="s">
        <v>14</v>
      </c>
      <c r="BS61" s="14" t="s">
        <v>15</v>
      </c>
      <c r="BT61" s="14" t="s">
        <v>16</v>
      </c>
    </row>
    <row r="62" spans="1:72" ht="20.25">
      <c r="A62" s="42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14">
        <f>ROUND(R56,3)</f>
        <v>0</v>
      </c>
      <c r="S62" s="14">
        <f>ROUND(IF(R56&lt;&gt;0,S56/R56,IF(AND(R56=0,S56&lt;&gt;0),S56/S56,S56)),3)</f>
        <v>0</v>
      </c>
      <c r="T62" s="14">
        <f>ROUND(IF(R56&lt;&gt;0,T56/R56,IF(AND(R56=0,S56&lt;&gt;0),T56/S56,IF(AND(R56=0,S56=0,T56&lt;&gt;0),T56/T56,T56))),3)</f>
        <v>0</v>
      </c>
      <c r="U62" s="14">
        <f>ROUND(IF(R56&lt;&gt;0,U56/R56,IF(AND(R56=0,S56&lt;&gt;0),U56/S56,IF(AND(R56=0,S56=0,T56&lt;&gt;0),U56/T56,IF(AND(R56=0,S56=0,T56=0,U56&lt;&gt;0),U56/U56,U56)))),3)</f>
        <v>1</v>
      </c>
      <c r="V62" s="14">
        <f>ROUND(IF(R56&lt;&gt;0,V56/R56,IF(AND(R56=0,S56&lt;&gt;0),V56/S56,IF(AND(R56=0,S56=0,T56&lt;&gt;0),V56/T56,IF(AND(R56=0,S56=0,T56=0,U56&lt;&gt;0),V56/U56,IF(AND(R56=0,S56=0,T56=0,U56=0,V56&lt;&gt;0),V56/V56,V56))))),3)</f>
        <v>0.846</v>
      </c>
      <c r="W62" s="14"/>
      <c r="X62" s="14"/>
      <c r="Y62" s="14"/>
      <c r="Z62" s="14">
        <f>U62</f>
        <v>1</v>
      </c>
      <c r="AA62" s="14">
        <f>IF(AB63=999,999,IF(AND(R62=0,S62&lt;&gt;0),V62/S62,IF(AND(R62=0,S62=0,T62&lt;&gt;0),V62/T62,IF(AND(R62=0,S62=0,T62=0,U62&lt;&gt;0),V62/U62,IF(AND(R62=0,S62=0,T62=0,U62=0,V62=0),1111,999)))))</f>
        <v>0.846</v>
      </c>
      <c r="AB62" s="14"/>
      <c r="AC62" s="14">
        <f>AC61*AH61+AC59*AH59</f>
        <v>-1</v>
      </c>
      <c r="AD62" s="14">
        <f>AD61*AH61+AD59*AH59</f>
        <v>0</v>
      </c>
      <c r="AE62" s="14">
        <f>AE61*AH61+AE59*AH59</f>
        <v>0</v>
      </c>
      <c r="AF62" s="14">
        <f>AF61*AH61+AF59*AH59</f>
        <v>0</v>
      </c>
      <c r="AG62" s="14">
        <f>AG61*AH61+AG59*AH59</f>
        <v>0</v>
      </c>
      <c r="AH62" s="14">
        <f>IF(AND(AC63=0,AD63=0,AE63&lt;&gt;0),AE63,1)</f>
        <v>1</v>
      </c>
      <c r="AI62" s="14"/>
      <c r="AJ62" s="14">
        <f>IF(AK63=999,999,IF(AND(AK63&lt;&gt;1111,AK63&lt;&gt;999,AC62&lt;&gt;0),AG62/AC62,IF(AND(AD62&lt;&gt;0,AC62&lt;&gt;0,AK63=1111),"allg",IF(AND(AD62=0,AC62&lt;&gt;0,AK63=1111),AG62/AC62,IF(AND(AK63&lt;&gt;1111,AC62=0,AD62=0,AG62&lt;&gt;0),"nicht lösbar","allg.")))))</f>
        <v>0</v>
      </c>
      <c r="AK62" s="14"/>
      <c r="AL62" s="14"/>
      <c r="AM62" s="14"/>
      <c r="AN62" s="14">
        <f>AN61*AS61+AN59*AS59</f>
        <v>1</v>
      </c>
      <c r="AO62" s="14">
        <f>AO61*AS61+AO59*AS59</f>
        <v>0</v>
      </c>
      <c r="AP62" s="14">
        <f>AP61*AS61+AP59*AS59</f>
        <v>0</v>
      </c>
      <c r="AQ62" s="14">
        <f>AQ61*AS61+AQ59*AS59</f>
        <v>0</v>
      </c>
      <c r="AR62" s="14">
        <f>AR61*AS61+AR59*AS59</f>
        <v>0</v>
      </c>
      <c r="AS62" s="14">
        <f>IF(AND(AN63=0,AO63=0,AP63&lt;&gt;0),AP63,1)</f>
        <v>1</v>
      </c>
      <c r="AT62" s="14"/>
      <c r="AU62" s="14">
        <f>IF(AV63=999,999,IF(AND(AV63&lt;&gt;1111,AV63&lt;&gt;999,AN62&lt;&gt;0),AR62/AN62,IF(AND(AO62&lt;&gt;0,AN62&lt;&gt;0,AV63=1111),"allg",IF(AND(AO62=0,AN62&lt;&gt;0,AV63=1111),AR62/AN62,IF(AND(AV63&lt;&gt;1111,AN62=0,AO62=0,AR62&lt;&gt;0),"nicht lösbar","allg.")))))</f>
        <v>0</v>
      </c>
      <c r="AV62" s="14"/>
      <c r="AW62" s="14"/>
      <c r="AX62" s="14"/>
      <c r="AY62" s="14">
        <f>AY61*BD61+AY59*BD59</f>
        <v>-1</v>
      </c>
      <c r="AZ62" s="14">
        <f>AZ61*BD61+AZ59*BD59</f>
        <v>0</v>
      </c>
      <c r="BA62" s="14">
        <f>BA61*BD61+BA59*BD59</f>
        <v>0</v>
      </c>
      <c r="BB62" s="14">
        <f>BB61*BD61+BB59*BD59</f>
        <v>0</v>
      </c>
      <c r="BC62" s="14">
        <f>BC61*BD61+BC59*BD59</f>
        <v>0</v>
      </c>
      <c r="BD62" s="14">
        <f>IF(AND(AY63=0,AZ63=0,BA63&lt;&gt;0),BA63,1)</f>
        <v>1</v>
      </c>
      <c r="BE62" s="14"/>
      <c r="BF62" s="14">
        <f>IF(BG63=999,999,IF(AND(BG63&lt;&gt;1111,BG63&lt;&gt;999,AY62&lt;&gt;0),BC62/AY62,IF(AND(AZ62&lt;&gt;0,AY62&lt;&gt;0,BG63=1111),"allg",IF(AND(AZ62=0,AY62&lt;&gt;0,BG63=1111),BC62/AY62,IF(AND(BG63&lt;&gt;1111,AY62=0,AZ62=0,BC62&lt;&gt;0),"nicht lösbar","allg.")))))</f>
        <v>0</v>
      </c>
      <c r="BG62" s="14"/>
      <c r="BH62" s="14"/>
      <c r="BI62" s="14"/>
      <c r="BJ62" s="14">
        <f>BJ61*BO61+BJ59*BO59</f>
        <v>1</v>
      </c>
      <c r="BK62" s="14">
        <f>BK61*BO61+BK59*BO59</f>
        <v>0</v>
      </c>
      <c r="BL62" s="14">
        <f>BL61*BO61+BL59*BO59</f>
        <v>0</v>
      </c>
      <c r="BM62" s="14">
        <f>BM61*BO61+BM59*BO59</f>
        <v>0</v>
      </c>
      <c r="BN62" s="14">
        <f>BN61*BO61+BN59*BO59</f>
        <v>0</v>
      </c>
      <c r="BO62" s="14">
        <f>IF(AND(BJ63=0,BK63=0,BL63&lt;&gt;0),BL63,1)</f>
        <v>1</v>
      </c>
      <c r="BP62" s="14"/>
      <c r="BQ62" s="14">
        <f>IF(BR63=999,999,IF(AND(BR63&lt;&gt;1111,BR63&lt;&gt;999,BJ62&lt;&gt;0),BN62/BJ62,IF(AND(BK62&lt;&gt;0,BJ62&lt;&gt;0,BR63=1111),"allg",IF(AND(BK62=0,BJ62&lt;&gt;0,BR63=1111),BN62/BJ62,IF(AND(BR63&lt;&gt;1111,BJ62=0,BK62=0,BN62&lt;&gt;0),"nicht lösbar","allg.")))))</f>
        <v>0</v>
      </c>
      <c r="BR62" s="14"/>
      <c r="BS62" s="14"/>
      <c r="BT62" s="14"/>
    </row>
    <row r="63" spans="1:72" ht="20.25">
      <c r="A63" s="42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14">
        <f>ROUND(R57,3)</f>
        <v>0</v>
      </c>
      <c r="S63" s="14">
        <f>ROUND(IF(R57&lt;&gt;0,S57/R57,IF(AND(R57=0,S57&lt;&gt;0),S57/S57,S57)),3)</f>
        <v>0</v>
      </c>
      <c r="T63" s="14">
        <f>ROUND(IF(R57&lt;&gt;0,T57/R57,IF(AND(R57=0,S57&lt;&gt;0,),T57/S57,IF(AND(R57=0,S57=0,T57&lt;&gt;0),T57/T57,T57))),3)</f>
        <v>1</v>
      </c>
      <c r="U63" s="14">
        <f>ROUND(IF(R57&lt;&gt;0,U57/R57,IF(AND(R57=0,S57&lt;&gt;0,),U57/S57,IF(AND(R57=0,S57=0,T57&lt;&gt;0),U57/T57,IF(AND(R57=0,S57=0,T57=0,U57&lt;&gt;0),U57/U57,U57)))),3)</f>
        <v>3</v>
      </c>
      <c r="V63" s="14">
        <f>ROUND(IF(R57&lt;&gt;0,V57/R57,IF(AND(R57=0,S57&lt;&gt;0,),V57/S57,IF(AND(R57=0,S57=0,T57&lt;&gt;0),V57/T57,IF(AND(R57=0,S57=0,T57=0,U57&lt;&gt;0),V57/U57,IF(AND(R57=0,S57=0,T57=0,U57=0,V57&lt;&gt;0),V57/V57,V57))))),3)</f>
        <v>3</v>
      </c>
      <c r="W63" s="25" t="s">
        <v>170</v>
      </c>
      <c r="X63" s="14"/>
      <c r="Y63" s="14"/>
      <c r="Z63" s="14"/>
      <c r="AA63" s="14">
        <f>U63</f>
        <v>3</v>
      </c>
      <c r="AB63" s="14" t="str">
        <f>IF(AND(R63=0,S63=0,T63=0,U63=0,V63=0),1111,IF(AND(R63=0,S63=0,T63=0,U63=0,V63&lt;&gt;0),999,IF(AND(R63=0,S63=0,T63&lt;&gt;0,U63=0),V63/T63,"?")))</f>
        <v>?</v>
      </c>
      <c r="AC63" s="14">
        <f>AC61*AI61+AC60*AI60</f>
        <v>0</v>
      </c>
      <c r="AD63" s="14">
        <f>AD61*AI61+AD60*AI60</f>
        <v>0</v>
      </c>
      <c r="AE63" s="14">
        <f>AE61*AI61+AE60*AI60</f>
        <v>0</v>
      </c>
      <c r="AF63" s="14">
        <f>AF61*AI61+AF60*AI60</f>
        <v>0</v>
      </c>
      <c r="AG63" s="14">
        <f>AG61*AI61+AG60*AI60</f>
        <v>0</v>
      </c>
      <c r="AH63" s="14">
        <f>IF(AND(AC63=0,AD63=0,AE63&lt;&gt;0),-AE62,0)</f>
        <v>0</v>
      </c>
      <c r="AI63" s="14"/>
      <c r="AJ63" s="14"/>
      <c r="AK63" s="14">
        <f>IF(AL64=999,999,IF(AND(AC63=0,AD63&lt;&gt;0),AG63/AD63,IF(AND(AC63=0,AD63=0,AG63=0),1111,IF(AND(AC63=0,AD63=0,AG63&lt;&gt;0),999,"hab auch keine Ahnung"))))</f>
        <v>1111</v>
      </c>
      <c r="AL63" s="14"/>
      <c r="AM63" s="14"/>
      <c r="AN63" s="14">
        <f>AN61*AT61+AN60*AT60</f>
        <v>0</v>
      </c>
      <c r="AO63" s="14">
        <f>AO61*AT61+AO60*AT60</f>
        <v>0</v>
      </c>
      <c r="AP63" s="14">
        <f>AP61*AT61+AP60*AT60</f>
        <v>0</v>
      </c>
      <c r="AQ63" s="14">
        <f>AQ61*AT61+AQ60*AT60</f>
        <v>0</v>
      </c>
      <c r="AR63" s="14">
        <f>AR61*AT61+AR60*AT60</f>
        <v>0</v>
      </c>
      <c r="AS63" s="14">
        <f>IF(AND(AN63=0,AO63=0,AP63&lt;&gt;0),-AP62,0)</f>
        <v>0</v>
      </c>
      <c r="AT63" s="14"/>
      <c r="AU63" s="14"/>
      <c r="AV63" s="14">
        <f>IF(AW64=999,999,IF(AND(AN63=0,AO63&lt;&gt;0),AR63/AO63,IF(AND(AN63=0,AO63=0,AR63=0),1111,IF(AND(AN63=0,AO63=0,AR63&lt;&gt;0),999,"hab auch keine Ahnung"))))</f>
        <v>1111</v>
      </c>
      <c r="AW63" s="14"/>
      <c r="AX63" s="14"/>
      <c r="AY63" s="14">
        <f>AY61*BE61+AY60*BE60</f>
        <v>0</v>
      </c>
      <c r="AZ63" s="14">
        <f>AZ61*BE61+AZ60*BE60</f>
        <v>0</v>
      </c>
      <c r="BA63" s="14">
        <f>BA61*BE61+BA60*BE60</f>
        <v>0</v>
      </c>
      <c r="BB63" s="14">
        <f>BB61*BE61+BB60*BE60</f>
        <v>0</v>
      </c>
      <c r="BC63" s="14">
        <f>BC61*BE61+BC60*BE60</f>
        <v>0</v>
      </c>
      <c r="BD63" s="14">
        <f>IF(AND(AY63=0,AZ63=0,BA63&lt;&gt;0),-BA62,0)</f>
        <v>0</v>
      </c>
      <c r="BE63" s="14"/>
      <c r="BF63" s="14"/>
      <c r="BG63" s="14">
        <f>IF(BH64=999,999,IF(AND(AY63=0,AZ63&lt;&gt;0),BC63/AZ63,IF(AND(AY63=0,AZ63=0,BC63=0),1111,IF(AND(AY63=0,AZ63=0,BC63&lt;&gt;0),999,"hab auch keine Ahnung"))))</f>
        <v>1111</v>
      </c>
      <c r="BH63" s="14"/>
      <c r="BI63" s="14"/>
      <c r="BJ63" s="14">
        <f>BJ61*BP61+BJ60*BP60</f>
        <v>0</v>
      </c>
      <c r="BK63" s="14">
        <f>BK61*BP61+BK60*BP60</f>
        <v>0</v>
      </c>
      <c r="BL63" s="14">
        <f>BL61*BP61+BL60*BP60</f>
        <v>0</v>
      </c>
      <c r="BM63" s="14">
        <f>BM61*BP61+BM60*BP60</f>
        <v>0</v>
      </c>
      <c r="BN63" s="14">
        <f>BN61*BP61+BN60*BP60</f>
        <v>0</v>
      </c>
      <c r="BO63" s="14">
        <f>IF(AND(BJ63=0,BK63=0,BL63&lt;&gt;0),-BL62,0)</f>
        <v>0</v>
      </c>
      <c r="BP63" s="14"/>
      <c r="BQ63" s="14"/>
      <c r="BR63" s="14">
        <f>IF(BS64=999,999,IF(AND(BJ63=0,BK63&lt;&gt;0),BN63/BK63,IF(AND(BJ63=0,BK63=0,BN63=0),1111,IF(AND(BJ63=0,BK63=0,BN63&lt;&gt;0),999,"hab auch keine Ahnung"))))</f>
        <v>1111</v>
      </c>
      <c r="BS63" s="14"/>
      <c r="BT63" s="14"/>
    </row>
    <row r="64" spans="1:72" ht="20.25">
      <c r="A64" s="42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14">
        <f>AC61</f>
        <v>0</v>
      </c>
      <c r="AD64" s="14">
        <f>AD61</f>
        <v>0</v>
      </c>
      <c r="AE64" s="14">
        <f>AE61</f>
        <v>0</v>
      </c>
      <c r="AF64" s="14">
        <f>AF61</f>
        <v>0</v>
      </c>
      <c r="AG64" s="14">
        <f>AG61</f>
        <v>0</v>
      </c>
      <c r="AH64" s="14"/>
      <c r="AI64" s="14"/>
      <c r="AJ64" s="14"/>
      <c r="AK64" s="14"/>
      <c r="AL64" s="14">
        <f>IF(AND(AC64=0,AD64=0,AE64&lt;&gt;0),AG64/AE64,IF(AND(AC64=0,AD64=0,AE64=0,AG64=0),1111,IF(AND(AC64=0,AD64=0,AE64=0,AG64&lt;&gt;0),999,"hab auch keine Ahnung")))</f>
        <v>1111</v>
      </c>
      <c r="AM64" s="14"/>
      <c r="AN64" s="14">
        <f>AN61</f>
        <v>0</v>
      </c>
      <c r="AO64" s="14">
        <f>AO61</f>
        <v>0</v>
      </c>
      <c r="AP64" s="14">
        <f>AP61</f>
        <v>0</v>
      </c>
      <c r="AQ64" s="14">
        <f>AQ61</f>
        <v>0</v>
      </c>
      <c r="AR64" s="14">
        <f>AR61</f>
        <v>0</v>
      </c>
      <c r="AS64" s="14"/>
      <c r="AT64" s="14"/>
      <c r="AU64" s="14"/>
      <c r="AV64" s="14"/>
      <c r="AW64" s="14">
        <f>IF(AND(AN64=0,AO64=0,AP64&lt;&gt;0),AR64/AP64,IF(AND(AN64=0,AO64=0,AP64=0,AR64=0),1111,IF(AND(AN64=0,AO64=0,AP64=0,AR64&lt;&gt;0),999,"hab auch keine Ahnung")))</f>
        <v>1111</v>
      </c>
      <c r="AX64" s="14"/>
      <c r="AY64" s="14">
        <f>AY61</f>
        <v>0</v>
      </c>
      <c r="AZ64" s="14">
        <f>AZ61</f>
        <v>0</v>
      </c>
      <c r="BA64" s="14">
        <f>BA61</f>
        <v>0</v>
      </c>
      <c r="BB64" s="14">
        <f>BB61</f>
        <v>0</v>
      </c>
      <c r="BC64" s="14">
        <f>BC61</f>
        <v>0</v>
      </c>
      <c r="BD64" s="14"/>
      <c r="BE64" s="14"/>
      <c r="BF64" s="14"/>
      <c r="BG64" s="14"/>
      <c r="BH64" s="14">
        <f>IF(AND(AY64=0,AZ64=0,BA64&lt;&gt;0),BC64/BA64,IF(AND(AY64=0,AZ64=0,BA64=0,BC64=0),1111,IF(AND(AY64=0,AZ64=0,BA64=0,BC64&lt;&gt;0),999,"hab auch keine Ahnung")))</f>
        <v>1111</v>
      </c>
      <c r="BI64" s="14"/>
      <c r="BJ64" s="14">
        <f>BJ61</f>
        <v>0</v>
      </c>
      <c r="BK64" s="14">
        <f>BK61</f>
        <v>0</v>
      </c>
      <c r="BL64" s="14">
        <f>BL61</f>
        <v>0</v>
      </c>
      <c r="BM64" s="14">
        <f>BM61</f>
        <v>0</v>
      </c>
      <c r="BN64" s="14">
        <f>BN61</f>
        <v>0</v>
      </c>
      <c r="BO64" s="14"/>
      <c r="BP64" s="14"/>
      <c r="BQ64" s="14"/>
      <c r="BR64" s="14"/>
      <c r="BS64" s="14">
        <f>IF(AND(BJ64=0,BK64=0,BL64&lt;&gt;0),BN64/BL64,IF(AND(BJ64=0,BK64=0,BL64=0,BN64=0),1111,IF(AND(BJ64=0,BK64=0,BL64=0,BN64&lt;&gt;0),999,"hab auch keine Ahnung")))</f>
        <v>1111</v>
      </c>
      <c r="BT64" s="14"/>
    </row>
    <row r="65" spans="1:72" ht="20.25">
      <c r="A65" s="42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14">
        <f>IF(AC62&lt;&gt;0,AC62,IF(AND(AC62=0,AC63&lt;&gt;0),AC63,AC62))</f>
        <v>-1</v>
      </c>
      <c r="AD65" s="14">
        <f>IF(AND(AC62=0,AC63=0,AD62=0,AD63&lt;&gt;0),AD63,AD62)</f>
        <v>0</v>
      </c>
      <c r="AE65" s="14">
        <f>IF(AND(AC62=0,AC63=0,AD62=0,AD63&lt;&gt;0),AE63,AE62)</f>
        <v>0</v>
      </c>
      <c r="AF65" s="14">
        <f>IF(AND(AC62=0,AC63=0,AD62=0,AD63&lt;&gt;0),AF63,AF62)</f>
        <v>0</v>
      </c>
      <c r="AG65" s="14">
        <f>IF(AND(AC62=0,AC63=0,AD62=0,AD63&lt;&gt;0),AG63,AG62)</f>
        <v>0</v>
      </c>
      <c r="AH65" s="14">
        <f>IF(AND(AC65=0,AC66=0,AC67=0,AE66&lt;&gt;0),AE66,IF(AND(AC65&lt;&gt;0,AD65=0,AE65=0,AF65=0,AC66=0,AD66=0,AE66=0),1,IF(AND(AC65&lt;&gt;0,AD65=0,AD66=0),AE66,IF(AND(AC65=0,AD65&lt;&gt;0,AE65=0,AF65=0,AC66=0,AD66=0,AE66=0,AC67=0),1,1))))</f>
        <v>1</v>
      </c>
      <c r="AI65" s="14"/>
      <c r="AJ65" s="14">
        <f>AF65</f>
        <v>0</v>
      </c>
      <c r="AK65" s="14">
        <f>IF(AL66=999,999,IF(AND(AL66&lt;&gt;1111,AL66&lt;&gt;999,AC65&lt;&gt;0),AG65/AC65,IF(AND(AD65&lt;&gt;0,AC65=0),AG65/AD65,IF(AND(AC65=0,AD65=0,AE65&lt;&gt;0),AG65/AE65,IF(AND(AC65=0,AD65=0,AE65=0,AF65&lt;&gt;0),AG65/AF65,IF(AND(AC65=0,AD65=0,AE65=0,AF65=0,AG65=0),1111,999))))))</f>
        <v>999</v>
      </c>
      <c r="AL65" s="14"/>
      <c r="AM65" s="14"/>
      <c r="AN65" s="14">
        <f>IF(AN62&lt;&gt;0,AN62,IF(AND(AN62=0,AN63&lt;&gt;0),AN63,AN62))</f>
        <v>1</v>
      </c>
      <c r="AO65" s="14">
        <f>IF(AND(AN62=0,AN63=0,AO62=0,AO63&lt;&gt;0),AO63,AO62)</f>
        <v>0</v>
      </c>
      <c r="AP65" s="14">
        <f>IF(AND(AN62=0,AN63=0,AO62=0,AO63&lt;&gt;0),AP63,AP62)</f>
        <v>0</v>
      </c>
      <c r="AQ65" s="14">
        <f>IF(AND(AN62=0,AN63=0,AO62=0,AO63&lt;&gt;0),AQ63,AQ62)</f>
        <v>0</v>
      </c>
      <c r="AR65" s="14">
        <f>IF(AND(AN62=0,AN63=0,AO62=0,AO63&lt;&gt;0),AR63,AR62)</f>
        <v>0</v>
      </c>
      <c r="AS65" s="14">
        <f>IF(AND(AN65=0,AN66=0,AN67=0,AP66&lt;&gt;0),AP66,IF(AND(AN65&lt;&gt;0,AO65=0,AP65=0,AQ65=0,AN66=0,AO66=0,AP66=0),1,IF(AND(AN65&lt;&gt;0,AO65=0,AO66=0),AP66,IF(AND(AN65=0,AO65&lt;&gt;0,AP65=0,AQ65=0,AN66=0,AO66=0,AP66=0,AN67=0),1,1))))</f>
        <v>1</v>
      </c>
      <c r="AT65" s="14"/>
      <c r="AU65" s="14">
        <f>AQ65</f>
        <v>0</v>
      </c>
      <c r="AV65" s="14">
        <f>IF(AW66=999,999,IF(AND(AW66&lt;&gt;1111,AW66&lt;&gt;999,AN65&lt;&gt;0),AR65/AN65,IF(AND(AO65&lt;&gt;0,AN65=0),AR65/AO65,IF(AND(AN65=0,AO65=0,AP65&lt;&gt;0),AR65/AP65,IF(AND(AN65=0,AO65=0,AP65=0,AQ65&lt;&gt;0),AR65/AQ65,IF(AND(AN65=0,AO65=0,AP65=0,AQ65=0,AR65=0),1111,999))))))</f>
        <v>999</v>
      </c>
      <c r="AW65" s="14"/>
      <c r="AX65" s="14"/>
      <c r="AY65" s="14">
        <f>IF(AY62&lt;&gt;0,AY62,IF(AND(AY62=0,AY63&lt;&gt;0),AY63,AY62))</f>
        <v>-1</v>
      </c>
      <c r="AZ65" s="14">
        <f>IF(AND(AY62=0,AY63=0,AZ62=0,AZ63&lt;&gt;0),AZ63,AZ62)</f>
        <v>0</v>
      </c>
      <c r="BA65" s="14">
        <f>IF(AND(AY62=0,AY63=0,AZ62=0,AZ63&lt;&gt;0),BA63,BA62)</f>
        <v>0</v>
      </c>
      <c r="BB65" s="14">
        <f>IF(AND(AY62=0,AY63=0,AZ62=0,AZ63&lt;&gt;0),BB63,BB62)</f>
        <v>0</v>
      </c>
      <c r="BC65" s="14">
        <f>IF(AND(AY62=0,AY63=0,AZ62=0,AZ63&lt;&gt;0),BC63,BC62)</f>
        <v>0</v>
      </c>
      <c r="BD65" s="14">
        <f>IF(AND(AY65=0,AY66=0,AY67=0,BA66&lt;&gt;0),BA66,IF(AND(AY65&lt;&gt;0,AZ65=0,BA65=0,BB65=0,AY66=0,AZ66=0,BA66=0),1,IF(AND(AY65&lt;&gt;0,AZ65=0,AZ66=0),BA66,IF(AND(AY65=0,AZ65&lt;&gt;0,BA65=0,BB65=0,AY66=0,AZ66=0,BA66=0,AY67=0),1,1))))</f>
        <v>1</v>
      </c>
      <c r="BE65" s="14"/>
      <c r="BF65" s="14">
        <f>BB65</f>
        <v>0</v>
      </c>
      <c r="BG65" s="14">
        <f>IF(BH66=999,999,IF(AND(BH66&lt;&gt;1111,BH66&lt;&gt;999,AY65&lt;&gt;0),BC65/AY65,IF(AND(AZ65&lt;&gt;0,AY65=0),BC65/AZ65,IF(AND(AY65=0,AZ65=0,BA65&lt;&gt;0),BC65/BA65,IF(AND(AY65=0,AZ65=0,BA65=0,BB65&lt;&gt;0),BC65/BB65,IF(AND(AY65=0,AZ65=0,BA65=0,BB65=0,BC65=0),1111,999))))))</f>
        <v>999</v>
      </c>
      <c r="BH65" s="14"/>
      <c r="BI65" s="14"/>
      <c r="BJ65" s="14">
        <f>IF(BJ62&lt;&gt;0,BJ62,IF(AND(BJ62=0,BJ63&lt;&gt;0),BJ63,BJ62))</f>
        <v>1</v>
      </c>
      <c r="BK65" s="14">
        <f>IF(AND(BJ62=0,BJ63=0,BK62=0,BK63&lt;&gt;0),BK63,BK62)</f>
        <v>0</v>
      </c>
      <c r="BL65" s="14">
        <f>IF(AND(BJ62=0,BJ63=0,BK62=0,BK63&lt;&gt;0),BL63,BL62)</f>
        <v>0</v>
      </c>
      <c r="BM65" s="14">
        <f>IF(AND(BJ62=0,BJ63=0,BK62=0,BK63&lt;&gt;0),BM63,BM62)</f>
        <v>0</v>
      </c>
      <c r="BN65" s="14">
        <f>IF(AND(BJ62=0,BJ63=0,BK62=0,BK63&lt;&gt;0),BN63,BN62)</f>
        <v>0</v>
      </c>
      <c r="BO65" s="14">
        <f>IF(AND(BJ65=0,BJ66=0,BJ67=0,BL66&lt;&gt;0),BL66,IF(AND(BJ65&lt;&gt;0,BK65=0,BL65=0,BM65=0,BJ66=0,BK66=0,BL66=0),1,IF(AND(BJ65&lt;&gt;0,BK65=0,BK66=0),BL66,IF(AND(BJ65=0,BK65&lt;&gt;0,BL65=0,BM65=0,BJ66=0,BK66=0,BL66=0,BJ67=0),1,1))))</f>
        <v>1</v>
      </c>
      <c r="BP65" s="14"/>
      <c r="BQ65" s="14">
        <f>BM65</f>
        <v>0</v>
      </c>
      <c r="BR65" s="14">
        <f>IF(BS66=999,999,IF(AND(BS66&lt;&gt;1111,BS66&lt;&gt;999,BJ65&lt;&gt;0),BN65/BJ65,IF(AND(BK65&lt;&gt;0,BJ65=0),BN65/BK65,IF(AND(BJ65=0,BK65=0,BL65&lt;&gt;0),BN65/BL65,IF(AND(BJ65=0,BK65=0,BL65=0,BM65&lt;&gt;0),BN65/BM65,IF(AND(BJ65=0,BK65=0,BL65=0,BM65=0,BN65=0),1111,999))))))</f>
        <v>999</v>
      </c>
      <c r="BS65" s="14"/>
      <c r="BT65" s="14"/>
    </row>
    <row r="66" spans="1:72" ht="20.25">
      <c r="A66" s="42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14">
        <f>AC63</f>
        <v>0</v>
      </c>
      <c r="AD66" s="14">
        <f>IF(AND(AC62=0,AC63=0,AD62=0,AD63&lt;&gt;0),AD62,AD63)</f>
        <v>0</v>
      </c>
      <c r="AE66" s="14">
        <f>IF(AND(AC62=0,AC63=0,AD62=0,AD63&lt;&gt;0),AE62,AE63)</f>
        <v>0</v>
      </c>
      <c r="AF66" s="14">
        <f>IF(AND(AC62=0,AC63=0,AD62=0,AD63&lt;&gt;0),AF62,AF63)</f>
        <v>0</v>
      </c>
      <c r="AG66" s="14">
        <f>IF(AND(AC62=0,AC63=0,AD62=0,AD63&lt;&gt;0),AG62,AG63)</f>
        <v>0</v>
      </c>
      <c r="AH66" s="14">
        <f>IF(AND(AC65=0,AC66=0,AC67=0),-AE65,IF(AND(AC65&lt;&gt;0,AC66=0,AD65=0,AD66=0),-AE65,0))</f>
        <v>0</v>
      </c>
      <c r="AI66" s="14"/>
      <c r="AJ66" s="14"/>
      <c r="AK66" s="14">
        <f>AF66</f>
        <v>0</v>
      </c>
      <c r="AL66" s="14">
        <f>IF(AM67=999,999,IF(AND(AC66=0,AD66&lt;&gt;0),AG66/AD66,IF(AND(AC66=0,AD66=0,AE66&lt;&gt;0),AG66/AE66,IF(AND(AC66=0,AD66=0,AE66=0,AF66&lt;&gt;0),AG66/AF66,IF(AND(AC66=0,AD66=0,AE66=0,AF66=0,AG66=0),1111,999)))))</f>
        <v>1111</v>
      </c>
      <c r="AM66" s="14"/>
      <c r="AN66" s="14">
        <f>AN63</f>
        <v>0</v>
      </c>
      <c r="AO66" s="14">
        <f>IF(AND(AN62=0,AN63=0,AO62=0,AO63&lt;&gt;0),AO62,AO63)</f>
        <v>0</v>
      </c>
      <c r="AP66" s="14">
        <f>IF(AND(AN62=0,AN63=0,AO62=0,AO63&lt;&gt;0),AP62,AP63)</f>
        <v>0</v>
      </c>
      <c r="AQ66" s="14">
        <f>IF(AND(AN62=0,AN63=0,AO62=0,AO63&lt;&gt;0),AQ62,AQ63)</f>
        <v>0</v>
      </c>
      <c r="AR66" s="14">
        <f>IF(AND(AN62=0,AN63=0,AO62=0,AO63&lt;&gt;0),AR62,AR63)</f>
        <v>0</v>
      </c>
      <c r="AS66" s="14">
        <f>IF(AND(AN65=0,AN66=0,AN67=0),-AP65,IF(AND(AN65&lt;&gt;0,AN66=0,AO65=0,AO66=0),-AP65,0))</f>
        <v>0</v>
      </c>
      <c r="AT66" s="14"/>
      <c r="AU66" s="14"/>
      <c r="AV66" s="14">
        <f>AQ66</f>
        <v>0</v>
      </c>
      <c r="AW66" s="14">
        <f>IF(AX67=999,999,IF(AND(AN66=0,AO66&lt;&gt;0),AR66/AO66,IF(AND(AN66=0,AO66=0,AP66&lt;&gt;0),AR66/AP66,IF(AND(AN66=0,AO66=0,AP66=0,AQ66&lt;&gt;0),AR66/AQ66,IF(AND(AN66=0,AO66=0,AP66=0,AQ66=0,AR66=0),1111,999)))))</f>
        <v>1111</v>
      </c>
      <c r="AX66" s="14"/>
      <c r="AY66" s="14">
        <f>AY63</f>
        <v>0</v>
      </c>
      <c r="AZ66" s="14">
        <f>IF(AND(AY62=0,AY63=0,AZ62=0,AZ63&lt;&gt;0),AZ62,AZ63)</f>
        <v>0</v>
      </c>
      <c r="BA66" s="14">
        <f>IF(AND(AY62=0,AY63=0,AZ62=0,AZ63&lt;&gt;0),BA62,BA63)</f>
        <v>0</v>
      </c>
      <c r="BB66" s="14">
        <f>IF(AND(AY62=0,AY63=0,AZ62=0,AZ63&lt;&gt;0),BB62,BB63)</f>
        <v>0</v>
      </c>
      <c r="BC66" s="14">
        <f>IF(AND(AY62=0,AY63=0,AZ62=0,AZ63&lt;&gt;0),BC62,BC63)</f>
        <v>0</v>
      </c>
      <c r="BD66" s="14">
        <f>IF(AND(AY65=0,AY66=0,AY67=0),-BA65,IF(AND(AY65&lt;&gt;0,AY66=0,AZ65=0,AZ66=0),-BA65,0))</f>
        <v>0</v>
      </c>
      <c r="BE66" s="14"/>
      <c r="BF66" s="14"/>
      <c r="BG66" s="14">
        <f>BB66</f>
        <v>0</v>
      </c>
      <c r="BH66" s="14">
        <f>IF(BI67=999,999,IF(AND(AY66=0,AZ66&lt;&gt;0),BC66/AZ66,IF(AND(AY66=0,AZ66=0,BA66&lt;&gt;0),BC66/BA66,IF(AND(AY66=0,AZ66=0,BA66=0,BB66&lt;&gt;0),BC66/BB66,IF(AND(AY66=0,AZ66=0,BA66=0,BB66=0,BC66=0),1111,999)))))</f>
        <v>1111</v>
      </c>
      <c r="BI66" s="14"/>
      <c r="BJ66" s="14">
        <f>BJ63</f>
        <v>0</v>
      </c>
      <c r="BK66" s="14">
        <f>IF(AND(BJ62=0,BJ63=0,BK62=0,BK63&lt;&gt;0),BK62,BK63)</f>
        <v>0</v>
      </c>
      <c r="BL66" s="14">
        <f>IF(AND(BJ62=0,BJ63=0,BK62=0,BK63&lt;&gt;0),BL62,BL63)</f>
        <v>0</v>
      </c>
      <c r="BM66" s="14">
        <f>IF(AND(BJ62=0,BJ63=0,BK62=0,BK63&lt;&gt;0),BM62,BM63)</f>
        <v>0</v>
      </c>
      <c r="BN66" s="14">
        <f>IF(AND(BJ62=0,BJ63=0,BK62=0,BK63&lt;&gt;0),BN62,BN63)</f>
        <v>0</v>
      </c>
      <c r="BO66" s="14">
        <f>IF(AND(BJ65=0,BJ66=0,BJ67=0),-BL65,IF(AND(BJ65&lt;&gt;0,BJ66=0,BK65=0,BK66=0),-BL65,0))</f>
        <v>0</v>
      </c>
      <c r="BP66" s="14"/>
      <c r="BQ66" s="14"/>
      <c r="BR66" s="14">
        <f>BM66</f>
        <v>0</v>
      </c>
      <c r="BS66" s="14">
        <f>IF(BT67=999,999,IF(AND(BJ66=0,BK66&lt;&gt;0),BN66/BK66,IF(AND(BJ66=0,BK66=0,BL66&lt;&gt;0),BN66/BL66,IF(AND(BJ66=0,BK66=0,BL66=0,BM66&lt;&gt;0),BN66/BM66,IF(AND(BJ66=0,BK66=0,BL66=0,BM66=0,BN66=0),1111,999)))))</f>
        <v>1111</v>
      </c>
      <c r="BT66" s="14"/>
    </row>
    <row r="67" spans="1:72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14">
        <f>AC64</f>
        <v>0</v>
      </c>
      <c r="AD67" s="14">
        <f>AD64</f>
        <v>0</v>
      </c>
      <c r="AE67" s="14">
        <f>ROUND(IF(AE64&lt;&gt;0,AE64/AE64,AE64),3)</f>
        <v>0</v>
      </c>
      <c r="AF67" s="14">
        <f>ROUND(IF(AE64&lt;&gt;0,AF64/AE64,AF64),3)</f>
        <v>0</v>
      </c>
      <c r="AG67" s="14">
        <f>ROUND(IF(AE64&lt;&gt;0,AG64/AE64,AG64),3)</f>
        <v>0</v>
      </c>
      <c r="AH67" s="14"/>
      <c r="AI67" s="14"/>
      <c r="AJ67" s="14"/>
      <c r="AK67" s="14"/>
      <c r="AL67" s="14">
        <f>AF67</f>
        <v>0</v>
      </c>
      <c r="AM67" s="14">
        <f>IF(AND(AC67=0,AD67=0,AE67&lt;&gt;0),AG67/AE67,IF(AND(AC67=0,AD67=0,AE67=0,AG67=0),1111,IF(AND(AC67=0,AD67=0,AE67=0,AG67&lt;&gt;0),999,"hab auch keine Ahnung")))</f>
        <v>1111</v>
      </c>
      <c r="AN67" s="14">
        <f>AN64</f>
        <v>0</v>
      </c>
      <c r="AO67" s="14">
        <f>AO64</f>
        <v>0</v>
      </c>
      <c r="AP67" s="14">
        <f>ROUND(IF(AP64&lt;&gt;0,AP64/AP64,AP64),3)</f>
        <v>0</v>
      </c>
      <c r="AQ67" s="14">
        <f>ROUND(IF(AP64&lt;&gt;0,AQ64/AP64,AQ64),3)</f>
        <v>0</v>
      </c>
      <c r="AR67" s="14">
        <f>ROUND(IF(AP64&lt;&gt;0,AR64/AP64,AR64),3)</f>
        <v>0</v>
      </c>
      <c r="AS67" s="14"/>
      <c r="AT67" s="14"/>
      <c r="AU67" s="14"/>
      <c r="AV67" s="14"/>
      <c r="AW67" s="14">
        <f>AQ67</f>
        <v>0</v>
      </c>
      <c r="AX67" s="14">
        <f>IF(AND(AN67=0,AO67=0,AP67&lt;&gt;0),AR67/AP67,IF(AND(AN67=0,AO67=0,AP67=0,AR67=0),1111,IF(AND(AN67=0,AO67=0,AP67=0,AR67&lt;&gt;0),999,"hab auch keine Ahnung")))</f>
        <v>1111</v>
      </c>
      <c r="AY67" s="14">
        <f>AY64</f>
        <v>0</v>
      </c>
      <c r="AZ67" s="14">
        <f>AZ64</f>
        <v>0</v>
      </c>
      <c r="BA67" s="14">
        <f>ROUND(IF(BA64&lt;&gt;0,BA64/BA64,BA64),3)</f>
        <v>0</v>
      </c>
      <c r="BB67" s="14">
        <f>ROUND(IF(BA64&lt;&gt;0,BB64/BA64,BB64),3)</f>
        <v>0</v>
      </c>
      <c r="BC67" s="14">
        <f>ROUND(IF(BA64&lt;&gt;0,BC64/BA64,BC64),3)</f>
        <v>0</v>
      </c>
      <c r="BD67" s="14"/>
      <c r="BE67" s="14"/>
      <c r="BF67" s="14"/>
      <c r="BG67" s="14"/>
      <c r="BH67" s="14">
        <f>BB67</f>
        <v>0</v>
      </c>
      <c r="BI67" s="14">
        <f>IF(AND(AY67=0,AZ67=0,BA67&lt;&gt;0),BC67/BA67,IF(AND(AY67=0,AZ67=0,BA67=0,BC67=0),1111,IF(AND(AY67=0,AZ67=0,BA67=0,BC67&lt;&gt;0),999,"hab auch keine Ahnung")))</f>
        <v>1111</v>
      </c>
      <c r="BJ67" s="14">
        <f>BJ64</f>
        <v>0</v>
      </c>
      <c r="BK67" s="14">
        <f>BK64</f>
        <v>0</v>
      </c>
      <c r="BL67" s="14">
        <f>ROUND(IF(BL64&lt;&gt;0,BL64/BL64,BL64),3)</f>
        <v>0</v>
      </c>
      <c r="BM67" s="14">
        <f>ROUND(IF(BL64&lt;&gt;0,BM64/BL64,BM64),3)</f>
        <v>0</v>
      </c>
      <c r="BN67" s="14">
        <f>ROUND(IF(BL64&lt;&gt;0,BN64/BL64,BN64),3)</f>
        <v>0</v>
      </c>
      <c r="BO67" s="14"/>
      <c r="BP67" s="14"/>
      <c r="BQ67" s="14"/>
      <c r="BR67" s="14"/>
      <c r="BS67" s="14">
        <f>BM67</f>
        <v>0</v>
      </c>
      <c r="BT67" s="14">
        <f>IF(AND(BJ67=0,BK67=0,BL67&lt;&gt;0),BN67/BL67,IF(AND(BJ67=0,BK67=0,BL67=0,BN67=0),1111,IF(AND(BJ67=0,BK67=0,BL67=0,BN67&lt;&gt;0),999,"hab auch keine Ahnung")))</f>
        <v>1111</v>
      </c>
    </row>
    <row r="68" spans="1:72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14">
        <f>AC65*AH65+AC66*AH66</f>
        <v>-1</v>
      </c>
      <c r="AD68" s="14">
        <f>AD65*AH65+AD66*AH66</f>
        <v>0</v>
      </c>
      <c r="AE68" s="14">
        <f>AE65*AH65+AE66*AH66</f>
        <v>0</v>
      </c>
      <c r="AF68" s="14">
        <f>AF65*AH65+AF66*AH66</f>
        <v>0</v>
      </c>
      <c r="AG68" s="14">
        <f>AG65*AH65+AG66*AH66</f>
        <v>0</v>
      </c>
      <c r="AH68" s="14"/>
      <c r="AI68" s="14"/>
      <c r="AJ68" s="14"/>
      <c r="AK68" s="14"/>
      <c r="AL68" s="14"/>
      <c r="AM68" s="14"/>
      <c r="AN68" s="14">
        <f>AN65*AS65+AN66*AS66</f>
        <v>1</v>
      </c>
      <c r="AO68" s="14">
        <f>AO65*AS65+AO66*AS66</f>
        <v>0</v>
      </c>
      <c r="AP68" s="14">
        <f>AP65*AS65+AP66*AS66</f>
        <v>0</v>
      </c>
      <c r="AQ68" s="14">
        <f>AQ65*AS65+AQ66*AS66</f>
        <v>0</v>
      </c>
      <c r="AR68" s="14">
        <f>AR65*AS65+AR66*AS66</f>
        <v>0</v>
      </c>
      <c r="AS68" s="14"/>
      <c r="AT68" s="14"/>
      <c r="AU68" s="14"/>
      <c r="AV68" s="14"/>
      <c r="AW68" s="14"/>
      <c r="AX68" s="14"/>
      <c r="AY68" s="14">
        <f>AY65*BD65+AY66*BD66</f>
        <v>-1</v>
      </c>
      <c r="AZ68" s="14">
        <f>AZ65*BD65+AZ66*BD66</f>
        <v>0</v>
      </c>
      <c r="BA68" s="14">
        <f>BA65*BD65+BA66*BD66</f>
        <v>0</v>
      </c>
      <c r="BB68" s="14">
        <f>BB65*BD65+BB66*BD66</f>
        <v>0</v>
      </c>
      <c r="BC68" s="14">
        <f>BC65*BD65+BC66*BD66</f>
        <v>0</v>
      </c>
      <c r="BD68" s="14"/>
      <c r="BE68" s="14"/>
      <c r="BF68" s="14"/>
      <c r="BG68" s="14"/>
      <c r="BH68" s="14"/>
      <c r="BI68" s="14"/>
      <c r="BJ68" s="14">
        <f>BJ65*BO65+BJ66*BO66</f>
        <v>1</v>
      </c>
      <c r="BK68" s="14">
        <f>BK65*BO65+BK66*BO66</f>
        <v>0</v>
      </c>
      <c r="BL68" s="14">
        <f>BL65*BO65+BL66*BO66</f>
        <v>0</v>
      </c>
      <c r="BM68" s="14">
        <f>BM65*BO65+BM66*BO66</f>
        <v>0</v>
      </c>
      <c r="BN68" s="14">
        <f>BN65*BO65+BN66*BO66</f>
        <v>0</v>
      </c>
      <c r="BO68" s="14"/>
      <c r="BP68" s="14"/>
      <c r="BQ68" s="14"/>
      <c r="BR68" s="14"/>
      <c r="BS68" s="14"/>
      <c r="BT68" s="14"/>
    </row>
    <row r="69" spans="1:72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14">
        <f aca="true" t="shared" si="8" ref="AC69:AG70">AC66</f>
        <v>0</v>
      </c>
      <c r="AD69" s="14">
        <f t="shared" si="8"/>
        <v>0</v>
      </c>
      <c r="AE69" s="14">
        <f t="shared" si="8"/>
        <v>0</v>
      </c>
      <c r="AF69" s="14">
        <f t="shared" si="8"/>
        <v>0</v>
      </c>
      <c r="AG69" s="14">
        <f t="shared" si="8"/>
        <v>0</v>
      </c>
      <c r="AH69" s="14"/>
      <c r="AI69" s="14"/>
      <c r="AJ69" s="14"/>
      <c r="AK69" s="14"/>
      <c r="AL69" s="14"/>
      <c r="AM69" s="14"/>
      <c r="AN69" s="14">
        <f aca="true" t="shared" si="9" ref="AN69:AR70">AN66</f>
        <v>0</v>
      </c>
      <c r="AO69" s="14">
        <f t="shared" si="9"/>
        <v>0</v>
      </c>
      <c r="AP69" s="14">
        <f t="shared" si="9"/>
        <v>0</v>
      </c>
      <c r="AQ69" s="14">
        <f t="shared" si="9"/>
        <v>0</v>
      </c>
      <c r="AR69" s="14">
        <f t="shared" si="9"/>
        <v>0</v>
      </c>
      <c r="AS69" s="14"/>
      <c r="AT69" s="14"/>
      <c r="AU69" s="14"/>
      <c r="AV69" s="14"/>
      <c r="AW69" s="14"/>
      <c r="AX69" s="14"/>
      <c r="AY69" s="14">
        <f aca="true" t="shared" si="10" ref="AY69:BC70">AY66</f>
        <v>0</v>
      </c>
      <c r="AZ69" s="14">
        <f t="shared" si="10"/>
        <v>0</v>
      </c>
      <c r="BA69" s="14">
        <f t="shared" si="10"/>
        <v>0</v>
      </c>
      <c r="BB69" s="14">
        <f t="shared" si="10"/>
        <v>0</v>
      </c>
      <c r="BC69" s="14">
        <f t="shared" si="10"/>
        <v>0</v>
      </c>
      <c r="BD69" s="14"/>
      <c r="BE69" s="14"/>
      <c r="BF69" s="14"/>
      <c r="BG69" s="14"/>
      <c r="BH69" s="14"/>
      <c r="BI69" s="14"/>
      <c r="BJ69" s="14">
        <f aca="true" t="shared" si="11" ref="BJ69:BN70">BJ66</f>
        <v>0</v>
      </c>
      <c r="BK69" s="14">
        <f t="shared" si="11"/>
        <v>0</v>
      </c>
      <c r="BL69" s="14">
        <f t="shared" si="11"/>
        <v>0</v>
      </c>
      <c r="BM69" s="14">
        <f t="shared" si="11"/>
        <v>0</v>
      </c>
      <c r="BN69" s="14">
        <f t="shared" si="11"/>
        <v>0</v>
      </c>
      <c r="BO69" s="14"/>
      <c r="BP69" s="14"/>
      <c r="BQ69" s="14"/>
      <c r="BR69" s="14"/>
      <c r="BS69" s="14"/>
      <c r="BT69" s="14"/>
    </row>
    <row r="70" spans="1:72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14">
        <f t="shared" si="8"/>
        <v>0</v>
      </c>
      <c r="AD70" s="14">
        <f t="shared" si="8"/>
        <v>0</v>
      </c>
      <c r="AE70" s="14">
        <f t="shared" si="8"/>
        <v>0</v>
      </c>
      <c r="AF70" s="14">
        <f t="shared" si="8"/>
        <v>0</v>
      </c>
      <c r="AG70" s="14">
        <f t="shared" si="8"/>
        <v>0</v>
      </c>
      <c r="AH70" s="14"/>
      <c r="AI70" s="14"/>
      <c r="AJ70" s="14"/>
      <c r="AK70" s="14"/>
      <c r="AL70" s="14"/>
      <c r="AM70" s="14"/>
      <c r="AN70" s="14">
        <f t="shared" si="9"/>
        <v>0</v>
      </c>
      <c r="AO70" s="14">
        <f t="shared" si="9"/>
        <v>0</v>
      </c>
      <c r="AP70" s="14">
        <f t="shared" si="9"/>
        <v>0</v>
      </c>
      <c r="AQ70" s="14">
        <f t="shared" si="9"/>
        <v>0</v>
      </c>
      <c r="AR70" s="14">
        <f t="shared" si="9"/>
        <v>0</v>
      </c>
      <c r="AS70" s="14"/>
      <c r="AT70" s="14"/>
      <c r="AU70" s="14"/>
      <c r="AV70" s="14"/>
      <c r="AW70" s="14"/>
      <c r="AX70" s="14"/>
      <c r="AY70" s="14">
        <f t="shared" si="10"/>
        <v>0</v>
      </c>
      <c r="AZ70" s="14">
        <f t="shared" si="10"/>
        <v>0</v>
      </c>
      <c r="BA70" s="14">
        <f t="shared" si="10"/>
        <v>0</v>
      </c>
      <c r="BB70" s="14">
        <f t="shared" si="10"/>
        <v>0</v>
      </c>
      <c r="BC70" s="14">
        <f t="shared" si="10"/>
        <v>0</v>
      </c>
      <c r="BD70" s="14"/>
      <c r="BE70" s="14"/>
      <c r="BF70" s="14"/>
      <c r="BG70" s="14"/>
      <c r="BH70" s="14"/>
      <c r="BI70" s="14"/>
      <c r="BJ70" s="14">
        <f t="shared" si="11"/>
        <v>0</v>
      </c>
      <c r="BK70" s="14">
        <f t="shared" si="11"/>
        <v>0</v>
      </c>
      <c r="BL70" s="14">
        <f t="shared" si="11"/>
        <v>0</v>
      </c>
      <c r="BM70" s="14">
        <f t="shared" si="11"/>
        <v>0</v>
      </c>
      <c r="BN70" s="14">
        <f t="shared" si="11"/>
        <v>0</v>
      </c>
      <c r="BO70" s="14"/>
      <c r="BP70" s="14"/>
      <c r="BQ70" s="14"/>
      <c r="BR70" s="14"/>
      <c r="BS70" s="14"/>
      <c r="BT70" s="14"/>
    </row>
    <row r="71" spans="1:72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14">
        <f>ROUND(IF(AC68&lt;&gt;0,AC68/AC68,AC68),3)</f>
        <v>1</v>
      </c>
      <c r="AD71" s="14">
        <f>ROUND(IF(AC68&lt;&gt;0,AD68/AC68,IF(AND(AC68=0,AD68&lt;&gt;0),AD68/AD68,AD68)),3)</f>
        <v>0</v>
      </c>
      <c r="AE71" s="14">
        <f>ROUND(IF(AC68&lt;&gt;0,AE68/AC68,IF(AND(AC68=0,AD68&lt;&gt;0,),AE68/AD68,IF(AND(AC68=0,AD68=0,AE68&lt;&gt;0),AE68/AE68,AE68))),3)</f>
        <v>0</v>
      </c>
      <c r="AF71" s="14">
        <f>ROUND(IF(AC68&lt;&gt;0,AF68/AC68,IF(AND(AC68=0,AD68&lt;&gt;0,),AF68/AD68,IF(AND(AC68=0,AD68=0,AE68&lt;&gt;0),AF68/AE68,IF(AND(AC68=0,AD68=0,AE68=0,AF68&lt;&gt;0),#REF!/AF68,AF68)))),3)</f>
        <v>0</v>
      </c>
      <c r="AG71" s="14">
        <f>ROUND(IF(AC68&lt;&gt;0,AG68/AC68,IF(AND(AC68=0,AD68&lt;&gt;0),AG68/AD68,IF(AND(AC68=0,AD68=0,AE68&lt;&gt;0),AG68/AE68,IF(AND(AC68=0,AD68=0,AE68=0,AF68&lt;&gt;0),AG68/AF68,IF(AND(AC68=0,AD68=0,AE68=0,AF68=0,AG68&lt;&gt;0),AG68/AG68,AG68))))),3)</f>
        <v>0</v>
      </c>
      <c r="AH71" s="14">
        <f>IF(AND(AC72=0,AD72=0,AE72&lt;&gt;0),AE72,1)</f>
        <v>1</v>
      </c>
      <c r="AI71" s="14"/>
      <c r="AJ71" s="14">
        <f>AF71</f>
        <v>0</v>
      </c>
      <c r="AK71" s="14">
        <f>IF(AL72=999,999,IF(AND(AL72&lt;&gt;1111,AL72&lt;&gt;999,AC71&lt;&gt;0),AG71/AC71,IF(AND(AD71&lt;&gt;0,AC71=0),AG71/AD71,IF(AND(AC71=0,AD71=0,AE71&lt;&gt;0),AG71/AE71,IF(AND(AC71=0,AD71=0,AE71=0,AF71&lt;&gt;0),AG71/AF71,IF(AND(AC71=0,AD71=0,AE71=0,AF71=0,AG71=0),1111,999))))))</f>
        <v>999</v>
      </c>
      <c r="AL71" s="14"/>
      <c r="AM71" s="14"/>
      <c r="AN71" s="14">
        <f>ROUND(IF(AN68&lt;&gt;0,AN68/AN68,AN68),3)</f>
        <v>1</v>
      </c>
      <c r="AO71" s="14">
        <f>ROUND(IF(AN68&lt;&gt;0,AO68/AN68,IF(AND(AN68=0,AO68&lt;&gt;0),AO68/AO68,AO68)),3)</f>
        <v>0</v>
      </c>
      <c r="AP71" s="14">
        <f>ROUND(IF(AN68&lt;&gt;0,AP68/AN68,IF(AND(AN68=0,AO68&lt;&gt;0,),AP68/AO68,IF(AND(AN68=0,AO68=0,AP68&lt;&gt;0),AP68/AP68,AP68))),3)</f>
        <v>0</v>
      </c>
      <c r="AQ71" s="14">
        <f>ROUND(IF(AN68&lt;&gt;0,AQ68/AN68,IF(AND(AN68=0,AO68&lt;&gt;0,),AQ68/AO68,IF(AND(AN68=0,AO68=0,AP68&lt;&gt;0),AQ68/AP68,IF(AND(AN68=0,AO68=0,AP68=0,AQ68&lt;&gt;0),#REF!/AQ68,AQ68)))),3)</f>
        <v>0</v>
      </c>
      <c r="AR71" s="14">
        <f>ROUND(IF(AN68&lt;&gt;0,AR68/AN68,IF(AND(AN68=0,AO68&lt;&gt;0),AR68/AO68,IF(AND(AN68=0,AO68=0,AP68&lt;&gt;0),AR68/AP68,IF(AND(AN68=0,AO68=0,AP68=0,AQ68&lt;&gt;0),AR68/AQ68,IF(AND(AN68=0,AO68=0,AP68=0,AQ68=0,AR68&lt;&gt;0),AR68/AR68,AR68))))),3)</f>
        <v>0</v>
      </c>
      <c r="AS71" s="14">
        <f>IF(AND(AN72=0,AO72=0,AP72&lt;&gt;0),AP72,1)</f>
        <v>1</v>
      </c>
      <c r="AT71" s="14"/>
      <c r="AU71" s="14">
        <f>AQ71</f>
        <v>0</v>
      </c>
      <c r="AV71" s="14">
        <f>IF(AW72=999,999,IF(AND(AW72&lt;&gt;1111,AW72&lt;&gt;999,AN71&lt;&gt;0),AR71/AN71,IF(AND(AO71&lt;&gt;0,AN71=0),AR71/AO71,IF(AND(AN71=0,AO71=0,AP71&lt;&gt;0),AR71/AP71,IF(AND(AN71=0,AO71=0,AP71=0,AQ71&lt;&gt;0),AR71/AQ71,IF(AND(AN71=0,AO71=0,AP71=0,AQ71=0,AR71=0),1111,999))))))</f>
        <v>999</v>
      </c>
      <c r="AW71" s="14"/>
      <c r="AX71" s="14"/>
      <c r="AY71" s="14">
        <f>ROUND(IF(AY68&lt;&gt;0,AY68/AY68,AY68),3)</f>
        <v>1</v>
      </c>
      <c r="AZ71" s="14">
        <f>ROUND(IF(AY68&lt;&gt;0,AZ68/AY68,IF(AND(AY68=0,AZ68&lt;&gt;0),AZ68/AZ68,AZ68)),3)</f>
        <v>0</v>
      </c>
      <c r="BA71" s="14">
        <f>ROUND(IF(AY68&lt;&gt;0,BA68/AY68,IF(AND(AY68=0,AZ68&lt;&gt;0,),BA68/AZ68,IF(AND(AY68=0,AZ68=0,BA68&lt;&gt;0),BA68/BA68,BA68))),3)</f>
        <v>0</v>
      </c>
      <c r="BB71" s="14">
        <f>ROUND(IF(AY68&lt;&gt;0,BB68/AY68,IF(AND(AY68=0,AZ68&lt;&gt;0,),BB68/AZ68,IF(AND(AY68=0,AZ68=0,BA68&lt;&gt;0),BB68/BA68,IF(AND(AY68=0,AZ68=0,BA68=0,BB68&lt;&gt;0),#REF!/BB68,BB68)))),3)</f>
        <v>0</v>
      </c>
      <c r="BC71" s="14">
        <f>ROUND(IF(AY68&lt;&gt;0,BC68/AY68,IF(AND(AY68=0,AZ68&lt;&gt;0),BC68/AZ68,IF(AND(AY68=0,AZ68=0,BA68&lt;&gt;0),BC68/BA68,IF(AND(AY68=0,AZ68=0,BA68=0,BB68&lt;&gt;0),BC68/BB68,IF(AND(AY68=0,AZ68=0,BA68=0,BB68=0,BC68&lt;&gt;0),BC68/BC68,BC68))))),3)</f>
        <v>0</v>
      </c>
      <c r="BD71" s="14">
        <f>IF(AND(AY72=0,AZ72=0,BA72&lt;&gt;0),BA72,1)</f>
        <v>1</v>
      </c>
      <c r="BE71" s="14"/>
      <c r="BF71" s="14">
        <f>BB71</f>
        <v>0</v>
      </c>
      <c r="BG71" s="14">
        <f>IF(BH72=999,999,IF(AND(BH72&lt;&gt;1111,BH72&lt;&gt;999,AY71&lt;&gt;0),BC71/AY71,IF(AND(AZ71&lt;&gt;0,AY71=0),BC71/AZ71,IF(AND(AY71=0,AZ71=0,BA71&lt;&gt;0),BC71/BA71,IF(AND(AY71=0,AZ71=0,BA71=0,BB71&lt;&gt;0),BC71/BB71,IF(AND(AY71=0,AZ71=0,BA71=0,BB71=0,BC71=0),1111,999))))))</f>
        <v>999</v>
      </c>
      <c r="BH71" s="14"/>
      <c r="BI71" s="14"/>
      <c r="BJ71" s="14">
        <f>ROUND(IF(BJ68&lt;&gt;0,BJ68/BJ68,BJ68),3)</f>
        <v>1</v>
      </c>
      <c r="BK71" s="14">
        <f>ROUND(IF(BJ68&lt;&gt;0,BK68/BJ68,IF(AND(BJ68=0,BK68&lt;&gt;0),BK68/BK68,BK68)),3)</f>
        <v>0</v>
      </c>
      <c r="BL71" s="14">
        <f>ROUND(IF(BJ68&lt;&gt;0,BL68/BJ68,IF(AND(BJ68=0,BK68&lt;&gt;0,),BL68/BK68,IF(AND(BJ68=0,BK68=0,BL68&lt;&gt;0),BL68/BL68,BL68))),3)</f>
        <v>0</v>
      </c>
      <c r="BM71" s="14">
        <f>ROUND(IF(BJ68&lt;&gt;0,BM68/BJ68,IF(AND(BJ68=0,BK68&lt;&gt;0,),BM68/BK68,IF(AND(BJ68=0,BK68=0,BL68&lt;&gt;0),BM68/BL68,IF(AND(BJ68=0,BK68=0,BL68=0,BM68&lt;&gt;0),#REF!/BM68,BM68)))),3)</f>
        <v>0</v>
      </c>
      <c r="BN71" s="14">
        <f>ROUND(IF(BJ68&lt;&gt;0,BN68/BJ68,IF(AND(BJ68=0,BK68&lt;&gt;0),BN68/BK68,IF(AND(BJ68=0,BK68=0,BL68&lt;&gt;0),BN68/BL68,IF(AND(BJ68=0,BK68=0,BL68=0,BM68&lt;&gt;0),BN68/BM68,IF(AND(BJ68=0,BK68=0,BL68=0,BM68=0,BN68&lt;&gt;0),BN68/BN68,BN68))))),3)</f>
        <v>0</v>
      </c>
      <c r="BO71" s="14">
        <f>IF(AND(BJ72=0,BK72=0,BL72&lt;&gt;0),BL72,1)</f>
        <v>1</v>
      </c>
      <c r="BP71" s="14"/>
      <c r="BQ71" s="14">
        <f>BM71</f>
        <v>0</v>
      </c>
      <c r="BR71" s="14">
        <f>IF(BS72=999,999,IF(AND(BS72&lt;&gt;1111,BS72&lt;&gt;999,BJ71&lt;&gt;0),BN71/BJ71,IF(AND(BK71&lt;&gt;0,BJ71=0),BN71/BK71,IF(AND(BJ71=0,BK71=0,BL71&lt;&gt;0),BN71/BL71,IF(AND(BJ71=0,BK71=0,BL71=0,BM71&lt;&gt;0),BN71/BM71,IF(AND(BJ71=0,BK71=0,BL71=0,BM71=0,BN71=0),1111,999))))))</f>
        <v>999</v>
      </c>
      <c r="BS71" s="14"/>
      <c r="BT71" s="14"/>
    </row>
    <row r="72" spans="1:72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14">
        <f>AC66</f>
        <v>0</v>
      </c>
      <c r="AD72" s="14">
        <f>ROUND(IF(AC66&lt;&gt;0,AD66/AC66,IF(AND(AC66=0,AD66&lt;&gt;0),AD66/AD66,AD66)),3)</f>
        <v>0</v>
      </c>
      <c r="AE72" s="14">
        <f>ROUND(IF(AC66&lt;&gt;0,AE66/AC66,IF(AND(AC66=0,AD66&lt;&gt;0),AE66/AD66,IF(AND(AC66=0,AD66=0,AE66&lt;&gt;0),AE66/AE66,AE66))),3)</f>
        <v>0</v>
      </c>
      <c r="AF72" s="14">
        <f>ROUND(IF(AC66&lt;&gt;0,AF66/AC66,IF(AND(AC66=0,AD66&lt;&gt;0),AF66/AD66,IF(AND(AC66=0,AD66=0,AE66&lt;&gt;0),AF66/AE66,IF(AND(AC66=0,AD66=0,AE66=0,AF66&lt;&gt;0),AF66/AF66,AF66)))),3)</f>
        <v>0</v>
      </c>
      <c r="AG72" s="14">
        <f>ROUND(IF(AC66&lt;&gt;0,AG66/AC66,IF(AND(AC66=0,AD66&lt;&gt;0),AG66/AD66,IF(AND(AC66=0,AD66=0,AE66&lt;&gt;0),AG66/AE66,IF(AND(AC66=0,AD66=0,AE66=0,AF66&lt;&gt;0),AG66/AF66,IF(AND(AC66=0,AD66=0,AE66=0,AF66=0,AG66&lt;&gt;0),AG66/AG66,AG66))))),3)</f>
        <v>0</v>
      </c>
      <c r="AH72" s="14">
        <f>IF(AND(AC72=0,AD72=0,AE72&lt;&gt;0),-AE71,0)</f>
        <v>0</v>
      </c>
      <c r="AI72" s="14"/>
      <c r="AJ72" s="14"/>
      <c r="AK72" s="14">
        <f>AF72</f>
        <v>0</v>
      </c>
      <c r="AL72" s="14">
        <f>IF(AM73=999,999,IF(AND(AC72=0,AD72&lt;&gt;0),AG72/AD72,IF(AND(AC72=0,AD72=0,AE72&lt;&gt;0),AG72/AE72,IF(AND(AC72=0,AD72=0,AE72=0,AF72&lt;&gt;0),AG72/AF72,IF(AND(AC72=0,AD72=0,AE72=0,AF72=0,AG72=0),1111,999)))))</f>
        <v>1111</v>
      </c>
      <c r="AM72" s="14"/>
      <c r="AN72" s="14">
        <f>AN66</f>
        <v>0</v>
      </c>
      <c r="AO72" s="14">
        <f>ROUND(IF(AN66&lt;&gt;0,AO66/AN66,IF(AND(AN66=0,AO66&lt;&gt;0),AO66/AO66,AO66)),3)</f>
        <v>0</v>
      </c>
      <c r="AP72" s="14">
        <f>ROUND(IF(AN66&lt;&gt;0,AP66/AN66,IF(AND(AN66=0,AO66&lt;&gt;0),AP66/AO66,IF(AND(AN66=0,AO66=0,AP66&lt;&gt;0),AP66/AP66,AP66))),3)</f>
        <v>0</v>
      </c>
      <c r="AQ72" s="14">
        <f>ROUND(IF(AN66&lt;&gt;0,AQ66/AN66,IF(AND(AN66=0,AO66&lt;&gt;0),AQ66/AO66,IF(AND(AN66=0,AO66=0,AP66&lt;&gt;0),AQ66/AP66,IF(AND(AN66=0,AO66=0,AP66=0,AQ66&lt;&gt;0),AQ66/AQ66,AQ66)))),3)</f>
        <v>0</v>
      </c>
      <c r="AR72" s="14">
        <f>ROUND(IF(AN66&lt;&gt;0,AR66/AN66,IF(AND(AN66=0,AO66&lt;&gt;0),AR66/AO66,IF(AND(AN66=0,AO66=0,AP66&lt;&gt;0),AR66/AP66,IF(AND(AN66=0,AO66=0,AP66=0,AQ66&lt;&gt;0),AR66/AQ66,IF(AND(AN66=0,AO66=0,AP66=0,AQ66=0,AR66&lt;&gt;0),AR66/AR66,AR66))))),3)</f>
        <v>0</v>
      </c>
      <c r="AS72" s="14">
        <f>IF(AND(AN72=0,AO72=0,AP72&lt;&gt;0),-AP71,0)</f>
        <v>0</v>
      </c>
      <c r="AT72" s="14"/>
      <c r="AU72" s="14"/>
      <c r="AV72" s="14">
        <f>AQ72</f>
        <v>0</v>
      </c>
      <c r="AW72" s="14">
        <f>IF(AX73=999,999,IF(AND(AN72=0,AO72&lt;&gt;0),AR72/AO72,IF(AND(AN72=0,AO72=0,AP72&lt;&gt;0),AR72/AP72,IF(AND(AN72=0,AO72=0,AP72=0,AQ72&lt;&gt;0),AR72/AQ72,IF(AND(AN72=0,AO72=0,AP72=0,AQ72=0,AR72=0),1111,999)))))</f>
        <v>1111</v>
      </c>
      <c r="AX72" s="14"/>
      <c r="AY72" s="14">
        <f>AY66</f>
        <v>0</v>
      </c>
      <c r="AZ72" s="14">
        <f>ROUND(IF(AY66&lt;&gt;0,AZ66/AY66,IF(AND(AY66=0,AZ66&lt;&gt;0),AZ66/AZ66,AZ66)),3)</f>
        <v>0</v>
      </c>
      <c r="BA72" s="14">
        <f>ROUND(IF(AY66&lt;&gt;0,BA66/AY66,IF(AND(AY66=0,AZ66&lt;&gt;0),BA66/AZ66,IF(AND(AY66=0,AZ66=0,BA66&lt;&gt;0),BA66/BA66,BA66))),3)</f>
        <v>0</v>
      </c>
      <c r="BB72" s="14">
        <f>ROUND(IF(AY66&lt;&gt;0,BB66/AY66,IF(AND(AY66=0,AZ66&lt;&gt;0),BB66/AZ66,IF(AND(AY66=0,AZ66=0,BA66&lt;&gt;0),BB66/BA66,IF(AND(AY66=0,AZ66=0,BA66=0,BB66&lt;&gt;0),BB66/BB66,BB66)))),3)</f>
        <v>0</v>
      </c>
      <c r="BC72" s="14">
        <f>ROUND(IF(AY66&lt;&gt;0,BC66/AY66,IF(AND(AY66=0,AZ66&lt;&gt;0),BC66/AZ66,IF(AND(AY66=0,AZ66=0,BA66&lt;&gt;0),BC66/BA66,IF(AND(AY66=0,AZ66=0,BA66=0,BB66&lt;&gt;0),BC66/BB66,IF(AND(AY66=0,AZ66=0,BA66=0,BB66=0,BC66&lt;&gt;0),BC66/BC66,BC66))))),3)</f>
        <v>0</v>
      </c>
      <c r="BD72" s="14">
        <f>IF(AND(AY72=0,AZ72=0,BA72&lt;&gt;0),-BA71,0)</f>
        <v>0</v>
      </c>
      <c r="BE72" s="14"/>
      <c r="BF72" s="14"/>
      <c r="BG72" s="14">
        <f>BB72</f>
        <v>0</v>
      </c>
      <c r="BH72" s="14">
        <f>IF(BI73=999,999,IF(AND(AY72=0,AZ72&lt;&gt;0),BC72/AZ72,IF(AND(AY72=0,AZ72=0,BA72&lt;&gt;0),BC72/BA72,IF(AND(AY72=0,AZ72=0,BA72=0,BB72&lt;&gt;0),BC72/BB72,IF(AND(AY72=0,AZ72=0,BA72=0,BB72=0,BC72=0),1111,999)))))</f>
        <v>1111</v>
      </c>
      <c r="BI72" s="14"/>
      <c r="BJ72" s="14">
        <f>BJ66</f>
        <v>0</v>
      </c>
      <c r="BK72" s="14">
        <f>ROUND(IF(BJ66&lt;&gt;0,BK66/BJ66,IF(AND(BJ66=0,BK66&lt;&gt;0),BK66/BK66,BK66)),3)</f>
        <v>0</v>
      </c>
      <c r="BL72" s="14">
        <f>ROUND(IF(BJ66&lt;&gt;0,BL66/BJ66,IF(AND(BJ66=0,BK66&lt;&gt;0),BL66/BK66,IF(AND(BJ66=0,BK66=0,BL66&lt;&gt;0),BL66/BL66,BL66))),3)</f>
        <v>0</v>
      </c>
      <c r="BM72" s="14">
        <f>ROUND(IF(BJ66&lt;&gt;0,BM66/BJ66,IF(AND(BJ66=0,BK66&lt;&gt;0),BM66/BK66,IF(AND(BJ66=0,BK66=0,BL66&lt;&gt;0),BM66/BL66,IF(AND(BJ66=0,BK66=0,BL66=0,BM66&lt;&gt;0),BM66/BM66,BM66)))),3)</f>
        <v>0</v>
      </c>
      <c r="BN72" s="14">
        <f>ROUND(IF(BJ66&lt;&gt;0,BN66/BJ66,IF(AND(BJ66=0,BK66&lt;&gt;0),BN66/BK66,IF(AND(BJ66=0,BK66=0,BL66&lt;&gt;0),BN66/BL66,IF(AND(BJ66=0,BK66=0,BL66=0,BM66&lt;&gt;0),BN66/BM66,IF(AND(BJ66=0,BK66=0,BL66=0,BM66=0,BN66&lt;&gt;0),BN66/BN66,BN66))))),3)</f>
        <v>0</v>
      </c>
      <c r="BO72" s="14">
        <f>IF(AND(BJ72=0,BK72=0,BL72&lt;&gt;0),-BL71,0)</f>
        <v>0</v>
      </c>
      <c r="BP72" s="14"/>
      <c r="BQ72" s="14"/>
      <c r="BR72" s="14">
        <f>BM72</f>
        <v>0</v>
      </c>
      <c r="BS72" s="14">
        <f>IF(BT73=999,999,IF(AND(BJ72=0,BK72&lt;&gt;0),BN72/BK72,IF(AND(BJ72=0,BK72=0,BL72&lt;&gt;0),BN72/BL72,IF(AND(BJ72=0,BK72=0,BL72=0,BM72&lt;&gt;0),BN72/BM72,IF(AND(BJ72=0,BK72=0,BL72=0,BM72=0,BN72=0),1111,999)))))</f>
        <v>1111</v>
      </c>
      <c r="BT72" s="14"/>
    </row>
    <row r="73" spans="1:72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14">
        <f>AC67</f>
        <v>0</v>
      </c>
      <c r="AD73" s="14">
        <f>ROUND(IF(AC67&lt;&gt;0,AD67/AC67,IF(AND(AC67=0,AD67&lt;&gt;0),AD67/AD67,AD67)),3)</f>
        <v>0</v>
      </c>
      <c r="AE73" s="14">
        <f>ROUND(IF(AC67&lt;&gt;0,AE67/AC67,IF(AND(AC67=0,AD67&lt;&gt;0,),AE67/AD67,IF(AND(AC67=0,AD67=0,AE67&lt;&gt;0),AE67/AE67,AE67))),3)</f>
        <v>0</v>
      </c>
      <c r="AF73" s="14">
        <f>ROUND(IF(AC67&lt;&gt;0,AF67/AC67,IF(AND(AC67=0,AD67&lt;&gt;0,),AF67/AD67,IF(AND(AC67=0,AD67=0,AE67&lt;&gt;0),AF67/AE67,IF(AND(AC67=0,AD67=0,AE67=0,AF67&lt;&gt;0),AF67/AF67,AF67)))),3)</f>
        <v>0</v>
      </c>
      <c r="AG73" s="14">
        <f>ROUND(IF(AC67&lt;&gt;0,AG67/AC67,IF(AND(AC67=0,AD67&lt;&gt;0,),AG67/AD67,IF(AND(AC67=0,AD67=0,AE67&lt;&gt;0),AG67/AE67,IF(AND(AC67=0,AD67=0,AE67=0,AF67&lt;&gt;0),AG67/AF67,IF(AND(AC67=0,AD67=0,AE67=0,AF67=0,AG67&lt;&gt;0),AG67/AG67,AG67))))),3)</f>
        <v>0</v>
      </c>
      <c r="AH73" s="14"/>
      <c r="AI73" s="14"/>
      <c r="AJ73" s="14"/>
      <c r="AK73" s="14"/>
      <c r="AL73" s="14">
        <f>AF73</f>
        <v>0</v>
      </c>
      <c r="AM73" s="14">
        <f>IF(AND(AC73=0,AD73=0,AE73&lt;&gt;0),AG73/AE73,IF(AND(AC73=0,AD73=0,AE73=0,AG73=0),1111,IF(AND(AC73=0,AD73=0,AE73=0,AG73&lt;&gt;0),999,"hab auch keine Ahnung")))</f>
        <v>1111</v>
      </c>
      <c r="AN73" s="14">
        <f>AN67</f>
        <v>0</v>
      </c>
      <c r="AO73" s="14">
        <f>ROUND(IF(AN67&lt;&gt;0,AO67/AN67,IF(AND(AN67=0,AO67&lt;&gt;0),AO67/AO67,AO67)),3)</f>
        <v>0</v>
      </c>
      <c r="AP73" s="14">
        <f>ROUND(IF(AN67&lt;&gt;0,AP67/AN67,IF(AND(AN67=0,AO67&lt;&gt;0,),AP67/AO67,IF(AND(AN67=0,AO67=0,AP67&lt;&gt;0),AP67/AP67,AP67))),3)</f>
        <v>0</v>
      </c>
      <c r="AQ73" s="14">
        <f>ROUND(IF(AN67&lt;&gt;0,AQ67/AN67,IF(AND(AN67=0,AO67&lt;&gt;0,),AQ67/AO67,IF(AND(AN67=0,AO67=0,AP67&lt;&gt;0),AQ67/AP67,IF(AND(AN67=0,AO67=0,AP67=0,AQ67&lt;&gt;0),AQ67/AQ67,AQ67)))),3)</f>
        <v>0</v>
      </c>
      <c r="AR73" s="14">
        <f>ROUND(IF(AN67&lt;&gt;0,AR67/AN67,IF(AND(AN67=0,AO67&lt;&gt;0,),AR67/AO67,IF(AND(AN67=0,AO67=0,AP67&lt;&gt;0),AR67/AP67,IF(AND(AN67=0,AO67=0,AP67=0,AQ67&lt;&gt;0),AR67/AQ67,IF(AND(AN67=0,AO67=0,AP67=0,AQ67=0,AR67&lt;&gt;0),AR67/AR67,AR67))))),3)</f>
        <v>0</v>
      </c>
      <c r="AS73" s="14"/>
      <c r="AT73" s="14"/>
      <c r="AU73" s="14"/>
      <c r="AV73" s="14"/>
      <c r="AW73" s="14">
        <f>AQ73</f>
        <v>0</v>
      </c>
      <c r="AX73" s="14">
        <f>IF(AND(AN73=0,AO73=0,AP73&lt;&gt;0),AR73/AP73,IF(AND(AN73=0,AO73=0,AP73=0,AR73=0),1111,IF(AND(AN73=0,AO73=0,AP73=0,AR73&lt;&gt;0),999,"hab auch keine Ahnung")))</f>
        <v>1111</v>
      </c>
      <c r="AY73" s="14">
        <f>AY67</f>
        <v>0</v>
      </c>
      <c r="AZ73" s="14">
        <f>ROUND(IF(AY67&lt;&gt;0,AZ67/AY67,IF(AND(AY67=0,AZ67&lt;&gt;0),AZ67/AZ67,AZ67)),3)</f>
        <v>0</v>
      </c>
      <c r="BA73" s="14">
        <f>ROUND(IF(AY67&lt;&gt;0,BA67/AY67,IF(AND(AY67=0,AZ67&lt;&gt;0,),BA67/AZ67,IF(AND(AY67=0,AZ67=0,BA67&lt;&gt;0),BA67/BA67,BA67))),3)</f>
        <v>0</v>
      </c>
      <c r="BB73" s="14">
        <f>ROUND(IF(AY67&lt;&gt;0,BB67/AY67,IF(AND(AY67=0,AZ67&lt;&gt;0,),BB67/AZ67,IF(AND(AY67=0,AZ67=0,BA67&lt;&gt;0),BB67/BA67,IF(AND(AY67=0,AZ67=0,BA67=0,BB67&lt;&gt;0),BB67/BB67,BB67)))),3)</f>
        <v>0</v>
      </c>
      <c r="BC73" s="14">
        <f>ROUND(IF(AY67&lt;&gt;0,BC67/AY67,IF(AND(AY67=0,AZ67&lt;&gt;0,),BC67/AZ67,IF(AND(AY67=0,AZ67=0,BA67&lt;&gt;0),BC67/BA67,IF(AND(AY67=0,AZ67=0,BA67=0,BB67&lt;&gt;0),BC67/BB67,IF(AND(AY67=0,AZ67=0,BA67=0,BB67=0,BC67&lt;&gt;0),BC67/BC67,BC67))))),3)</f>
        <v>0</v>
      </c>
      <c r="BD73" s="14"/>
      <c r="BE73" s="14"/>
      <c r="BF73" s="14"/>
      <c r="BG73" s="14"/>
      <c r="BH73" s="14">
        <f>BB73</f>
        <v>0</v>
      </c>
      <c r="BI73" s="14">
        <f>IF(AND(AY73=0,AZ73=0,BA73&lt;&gt;0),BC73/BA73,IF(AND(AY73=0,AZ73=0,BA73=0,BC73=0),1111,IF(AND(AY73=0,AZ73=0,BA73=0,BC73&lt;&gt;0),999,"hab auch keine Ahnung")))</f>
        <v>1111</v>
      </c>
      <c r="BJ73" s="14">
        <f>BJ67</f>
        <v>0</v>
      </c>
      <c r="BK73" s="14">
        <f>ROUND(IF(BJ67&lt;&gt;0,BK67/BJ67,IF(AND(BJ67=0,BK67&lt;&gt;0),BK67/BK67,BK67)),3)</f>
        <v>0</v>
      </c>
      <c r="BL73" s="14">
        <f>ROUND(IF(BJ67&lt;&gt;0,BL67/BJ67,IF(AND(BJ67=0,BK67&lt;&gt;0,),BL67/BK67,IF(AND(BJ67=0,BK67=0,BL67&lt;&gt;0),BL67/BL67,BL67))),3)</f>
        <v>0</v>
      </c>
      <c r="BM73" s="14">
        <f>ROUND(IF(BJ67&lt;&gt;0,BM67/BJ67,IF(AND(BJ67=0,BK67&lt;&gt;0,),BM67/BK67,IF(AND(BJ67=0,BK67=0,BL67&lt;&gt;0),BM67/BL67,IF(AND(BJ67=0,BK67=0,BL67=0,BM67&lt;&gt;0),BM67/BM67,BM67)))),3)</f>
        <v>0</v>
      </c>
      <c r="BN73" s="14">
        <f>ROUND(IF(BJ67&lt;&gt;0,BN67/BJ67,IF(AND(BJ67=0,BK67&lt;&gt;0,),BN67/BK67,IF(AND(BJ67=0,BK67=0,BL67&lt;&gt;0),BN67/BL67,IF(AND(BJ67=0,BK67=0,BL67=0,BM67&lt;&gt;0),BN67/BM67,IF(AND(BJ67=0,BK67=0,BL67=0,BM67=0,BN67&lt;&gt;0),BN67/BN67,BN67))))),3)</f>
        <v>0</v>
      </c>
      <c r="BO73" s="14"/>
      <c r="BP73" s="14"/>
      <c r="BQ73" s="14"/>
      <c r="BR73" s="14"/>
      <c r="BS73" s="14">
        <f>BM73</f>
        <v>0</v>
      </c>
      <c r="BT73" s="14">
        <f>IF(AND(BJ73=0,BK73=0,BL73&lt;&gt;0),BN73/BL73,IF(AND(BJ73=0,BK73=0,BL73=0,BN73=0),1111,IF(AND(BJ73=0,BK73=0,BL73=0,BN73&lt;&gt;0),999,"hab auch keine Ahnung")))</f>
        <v>1111</v>
      </c>
    </row>
    <row r="74" spans="1:72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14">
        <f>ROUND(AC71*AH71+AC72*AH72,3)</f>
        <v>1</v>
      </c>
      <c r="AD74" s="14">
        <f>ROUND(AD71*AH71+AD72*AH72,3)</f>
        <v>0</v>
      </c>
      <c r="AE74" s="14">
        <f>ROUND(AE71*AH71+AE72*AH72,3)</f>
        <v>0</v>
      </c>
      <c r="AF74" s="14">
        <f>ROUND(AF71*AH71+AF72*AH72,3)</f>
        <v>0</v>
      </c>
      <c r="AG74" s="14">
        <f>ROUND(AG71*AH71+AG72*AH72,3)</f>
        <v>0</v>
      </c>
      <c r="AH74" s="14"/>
      <c r="AI74" s="14"/>
      <c r="AJ74" s="14">
        <f>AF74</f>
        <v>0</v>
      </c>
      <c r="AK74" s="14">
        <f>IF(AL75=999,999,IF(AND(AL75&lt;&gt;1111,AL75&lt;&gt;999,AC74&lt;&gt;0),AG74/AC74,IF(AND(AD74&lt;&gt;0,AC74=0),AG74/AD74,IF(AND(AC74=0,AD74=0,AE74&lt;&gt;0),AG74/AE74,IF(AND(AC74=0,AD74=0,AE74=0,AF74&lt;&gt;0),AG74/AF74,IF(AND(AC74=0,AD74=0,AE74=0,AF74=0,AG74=0),1111,999))))))</f>
        <v>999</v>
      </c>
      <c r="AL74" s="14"/>
      <c r="AM74" s="14"/>
      <c r="AN74" s="14">
        <f>ROUND(AN71*AS71+AN72*AS72,3)</f>
        <v>1</v>
      </c>
      <c r="AO74" s="14">
        <f>ROUND(AO71*AS71+AO72*AS72,3)</f>
        <v>0</v>
      </c>
      <c r="AP74" s="14">
        <f>ROUND(AP71*AS71+AP72*AS72,3)</f>
        <v>0</v>
      </c>
      <c r="AQ74" s="14">
        <f>ROUND(AQ71*AS71+AQ72*AS72,3)</f>
        <v>0</v>
      </c>
      <c r="AR74" s="14">
        <f>ROUND(AR71*AS71+AR72*AS72,3)</f>
        <v>0</v>
      </c>
      <c r="AS74" s="14"/>
      <c r="AT74" s="14"/>
      <c r="AU74" s="14">
        <f>AQ74</f>
        <v>0</v>
      </c>
      <c r="AV74" s="14">
        <f>IF(AW75=999,999,IF(AND(AW75&lt;&gt;1111,AW75&lt;&gt;999,AN74&lt;&gt;0),AR74/AN74,IF(AND(AO74&lt;&gt;0,AN74=0),AR74/AO74,IF(AND(AN74=0,AO74=0,AP74&lt;&gt;0),AR74/AP74,IF(AND(AN74=0,AO74=0,AP74=0,AQ74&lt;&gt;0),AR74/AQ74,IF(AND(AN74=0,AO74=0,AP74=0,AQ74=0,AR74=0),1111,999))))))</f>
        <v>999</v>
      </c>
      <c r="AW74" s="14"/>
      <c r="AX74" s="14"/>
      <c r="AY74" s="14">
        <f>ROUND(AY71*BD71+AY72*BD72,3)</f>
        <v>1</v>
      </c>
      <c r="AZ74" s="14">
        <f>ROUND(AZ71*BD71+AZ72*BD72,3)</f>
        <v>0</v>
      </c>
      <c r="BA74" s="14">
        <f>ROUND(BA71*BD71+BA72*BD72,3)</f>
        <v>0</v>
      </c>
      <c r="BB74" s="14">
        <f>ROUND(BB71*BD71+BB72*BD72,3)</f>
        <v>0</v>
      </c>
      <c r="BC74" s="14">
        <f>ROUND(BC71*BD71+BC72*BD72,3)</f>
        <v>0</v>
      </c>
      <c r="BD74" s="14"/>
      <c r="BE74" s="14"/>
      <c r="BF74" s="14">
        <f>BB74</f>
        <v>0</v>
      </c>
      <c r="BG74" s="14">
        <f>IF(BH75=999,999,IF(AND(BH75&lt;&gt;1111,BH75&lt;&gt;999,AY74&lt;&gt;0),BC74/AY74,IF(AND(AZ74&lt;&gt;0,AY74=0),BC74/AZ74,IF(AND(AY74=0,AZ74=0,BA74&lt;&gt;0),BC74/BA74,IF(AND(AY74=0,AZ74=0,BA74=0,BB74&lt;&gt;0),BC74/BB74,IF(AND(AY74=0,AZ74=0,BA74=0,BB74=0,BC74=0),1111,999))))))</f>
        <v>999</v>
      </c>
      <c r="BH74" s="14"/>
      <c r="BI74" s="14"/>
      <c r="BJ74" s="14">
        <f>ROUND(BJ71*BO71+BJ72*BO72,3)</f>
        <v>1</v>
      </c>
      <c r="BK74" s="14">
        <f>ROUND(BK71*BO71+BK72*BO72,3)</f>
        <v>0</v>
      </c>
      <c r="BL74" s="14">
        <f>ROUND(BL71*BO71+BL72*BO72,3)</f>
        <v>0</v>
      </c>
      <c r="BM74" s="14">
        <f>ROUND(BM71*BO71+BM72*BO72,3)</f>
        <v>0</v>
      </c>
      <c r="BN74" s="14">
        <f>ROUND(BN71*BO71+BN72*BO72,3)</f>
        <v>0</v>
      </c>
      <c r="BO74" s="14"/>
      <c r="BP74" s="14"/>
      <c r="BQ74" s="14">
        <f>BM74</f>
        <v>0</v>
      </c>
      <c r="BR74" s="14">
        <f>IF(BS75=999,999,IF(AND(BS75&lt;&gt;1111,BS75&lt;&gt;999,BJ74&lt;&gt;0),BN74/BJ74,IF(AND(BK74&lt;&gt;0,BJ74=0),BN74/BK74,IF(AND(BJ74=0,BK74=0,BL74&lt;&gt;0),BN74/BL74,IF(AND(BJ74=0,BK74=0,BL74=0,BM74&lt;&gt;0),BN74/BM74,IF(AND(BJ74=0,BK74=0,BL74=0,BM74=0,BN74=0),1111,999))))))</f>
        <v>999</v>
      </c>
      <c r="BS74" s="14"/>
      <c r="BT74" s="14"/>
    </row>
    <row r="75" spans="1:72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14">
        <f>ROUND(AC69,3)</f>
        <v>0</v>
      </c>
      <c r="AD75" s="14">
        <f>ROUND(IF(AC69&lt;&gt;0,AD69/AC69,IF(AND(AC69=0,AD69&lt;&gt;0),AD69/AD69,AD69)),3)</f>
        <v>0</v>
      </c>
      <c r="AE75" s="14">
        <f>ROUND(IF(AC69&lt;&gt;0,AE69/AC69,IF(AND(AC69=0,AD69&lt;&gt;0),AE69/AD69,IF(AND(AC69=0,AD69=0,AE69&lt;&gt;0),AE69/AE69,AE69))),3)</f>
        <v>0</v>
      </c>
      <c r="AF75" s="14">
        <f>ROUND(IF(AC69&lt;&gt;0,AF69/AC69,IF(AND(AC69=0,AD69&lt;&gt;0),AF69/AD69,IF(AND(AC69=0,AD69=0,AE69&lt;&gt;0),AF69/AE69,IF(AND(AC69=0,AD69=0,AE69=0,AF69&lt;&gt;0),AF69/AF69,AF69)))),3)</f>
        <v>0</v>
      </c>
      <c r="AG75" s="14">
        <f>ROUND(IF(AC69&lt;&gt;0,AG69/AC69,IF(AND(AC69=0,AD69&lt;&gt;0),AG69/AD69,IF(AND(AC69=0,AD69=0,AE69&lt;&gt;0),AG69/AE69,IF(AND(AC69=0,AD69=0,AE69=0,AF69&lt;&gt;0),AG69/AF69,IF(AND(AC69=0,AD69=0,AE69=0,AF69=0,AG69&lt;&gt;0),AG69/AG69,AG69))))),3)</f>
        <v>0</v>
      </c>
      <c r="AH75" s="14"/>
      <c r="AI75" s="14"/>
      <c r="AJ75" s="14"/>
      <c r="AK75" s="14">
        <f>AF75</f>
        <v>0</v>
      </c>
      <c r="AL75" s="14">
        <f>IF(AM76=999,999,IF(AND(AC75=0,AD75&lt;&gt;0),AG75/AD75,IF(AND(AC75=0,AD75=0,AE75&lt;&gt;0),AG75/AE75,IF(AND(AC75=0,AD75=0,AE75=0,AF75&lt;&gt;0),AG75/AF75,IF(AND(AC75=0,AD75=0,AE75=0,AF75=0,AG75=0),1111,999)))))</f>
        <v>1111</v>
      </c>
      <c r="AM75" s="14"/>
      <c r="AN75" s="14">
        <f>ROUND(AN69,3)</f>
        <v>0</v>
      </c>
      <c r="AO75" s="14">
        <f>ROUND(IF(AN69&lt;&gt;0,AO69/AN69,IF(AND(AN69=0,AO69&lt;&gt;0),AO69/AO69,AO69)),3)</f>
        <v>0</v>
      </c>
      <c r="AP75" s="14">
        <f>ROUND(IF(AN69&lt;&gt;0,AP69/AN69,IF(AND(AN69=0,AO69&lt;&gt;0),AP69/AO69,IF(AND(AN69=0,AO69=0,AP69&lt;&gt;0),AP69/AP69,AP69))),3)</f>
        <v>0</v>
      </c>
      <c r="AQ75" s="14">
        <f>ROUND(IF(AN69&lt;&gt;0,AQ69/AN69,IF(AND(AN69=0,AO69&lt;&gt;0),AQ69/AO69,IF(AND(AN69=0,AO69=0,AP69&lt;&gt;0),AQ69/AP69,IF(AND(AN69=0,AO69=0,AP69=0,AQ69&lt;&gt;0),AQ69/AQ69,AQ69)))),3)</f>
        <v>0</v>
      </c>
      <c r="AR75" s="14">
        <f>ROUND(IF(AN69&lt;&gt;0,AR69/AN69,IF(AND(AN69=0,AO69&lt;&gt;0),AR69/AO69,IF(AND(AN69=0,AO69=0,AP69&lt;&gt;0),AR69/AP69,IF(AND(AN69=0,AO69=0,AP69=0,AQ69&lt;&gt;0),AR69/AQ69,IF(AND(AN69=0,AO69=0,AP69=0,AQ69=0,AR69&lt;&gt;0),AR69/AR69,AR69))))),3)</f>
        <v>0</v>
      </c>
      <c r="AS75" s="14"/>
      <c r="AT75" s="14"/>
      <c r="AU75" s="14"/>
      <c r="AV75" s="14">
        <f>AQ75</f>
        <v>0</v>
      </c>
      <c r="AW75" s="14">
        <f>IF(AX76=999,999,IF(AND(AN75=0,AO75&lt;&gt;0),AR75/AO75,IF(AND(AN75=0,AO75=0,AP75&lt;&gt;0),AR75/AP75,IF(AND(AN75=0,AO75=0,AP75=0,AQ75&lt;&gt;0),AR75/AQ75,IF(AND(AN75=0,AO75=0,AP75=0,AQ75=0,AR75=0),1111,999)))))</f>
        <v>1111</v>
      </c>
      <c r="AX75" s="14"/>
      <c r="AY75" s="14">
        <f>ROUND(AY69,3)</f>
        <v>0</v>
      </c>
      <c r="AZ75" s="14">
        <f>ROUND(IF(AY69&lt;&gt;0,AZ69/AY69,IF(AND(AY69=0,AZ69&lt;&gt;0),AZ69/AZ69,AZ69)),3)</f>
        <v>0</v>
      </c>
      <c r="BA75" s="14">
        <f>ROUND(IF(AY69&lt;&gt;0,BA69/AY69,IF(AND(AY69=0,AZ69&lt;&gt;0),BA69/AZ69,IF(AND(AY69=0,AZ69=0,BA69&lt;&gt;0),BA69/BA69,BA69))),3)</f>
        <v>0</v>
      </c>
      <c r="BB75" s="14">
        <f>ROUND(IF(AY69&lt;&gt;0,BB69/AY69,IF(AND(AY69=0,AZ69&lt;&gt;0),BB69/AZ69,IF(AND(AY69=0,AZ69=0,BA69&lt;&gt;0),BB69/BA69,IF(AND(AY69=0,AZ69=0,BA69=0,BB69&lt;&gt;0),BB69/BB69,BB69)))),3)</f>
        <v>0</v>
      </c>
      <c r="BC75" s="14">
        <f>ROUND(IF(AY69&lt;&gt;0,BC69/AY69,IF(AND(AY69=0,AZ69&lt;&gt;0),BC69/AZ69,IF(AND(AY69=0,AZ69=0,BA69&lt;&gt;0),BC69/BA69,IF(AND(AY69=0,AZ69=0,BA69=0,BB69&lt;&gt;0),BC69/BB69,IF(AND(AY69=0,AZ69=0,BA69=0,BB69=0,BC69&lt;&gt;0),BC69/BC69,BC69))))),3)</f>
        <v>0</v>
      </c>
      <c r="BD75" s="14"/>
      <c r="BE75" s="14"/>
      <c r="BF75" s="14"/>
      <c r="BG75" s="14">
        <f>BB75</f>
        <v>0</v>
      </c>
      <c r="BH75" s="14">
        <f>IF(BI76=999,999,IF(AND(AY75=0,AZ75&lt;&gt;0),BC75/AZ75,IF(AND(AY75=0,AZ75=0,BA75&lt;&gt;0),BC75/BA75,IF(AND(AY75=0,AZ75=0,BA75=0,BB75&lt;&gt;0),BC75/BB75,IF(AND(AY75=0,AZ75=0,BA75=0,BB75=0,BC75=0),1111,999)))))</f>
        <v>1111</v>
      </c>
      <c r="BI75" s="14"/>
      <c r="BJ75" s="14">
        <f>ROUND(BJ69,3)</f>
        <v>0</v>
      </c>
      <c r="BK75" s="14">
        <f>ROUND(IF(BJ69&lt;&gt;0,BK69/BJ69,IF(AND(BJ69=0,BK69&lt;&gt;0),BK69/BK69,BK69)),3)</f>
        <v>0</v>
      </c>
      <c r="BL75" s="14">
        <f>ROUND(IF(BJ69&lt;&gt;0,BL69/BJ69,IF(AND(BJ69=0,BK69&lt;&gt;0),BL69/BK69,IF(AND(BJ69=0,BK69=0,BL69&lt;&gt;0),BL69/BL69,BL69))),3)</f>
        <v>0</v>
      </c>
      <c r="BM75" s="14">
        <f>ROUND(IF(BJ69&lt;&gt;0,BM69/BJ69,IF(AND(BJ69=0,BK69&lt;&gt;0),BM69/BK69,IF(AND(BJ69=0,BK69=0,BL69&lt;&gt;0),BM69/BL69,IF(AND(BJ69=0,BK69=0,BL69=0,BM69&lt;&gt;0),BM69/BM69,BM69)))),3)</f>
        <v>0</v>
      </c>
      <c r="BN75" s="14">
        <f>ROUND(IF(BJ69&lt;&gt;0,BN69/BJ69,IF(AND(BJ69=0,BK69&lt;&gt;0),BN69/BK69,IF(AND(BJ69=0,BK69=0,BL69&lt;&gt;0),BN69/BL69,IF(AND(BJ69=0,BK69=0,BL69=0,BM69&lt;&gt;0),BN69/BM69,IF(AND(BJ69=0,BK69=0,BL69=0,BM69=0,BN69&lt;&gt;0),BN69/BN69,BN69))))),3)</f>
        <v>0</v>
      </c>
      <c r="BO75" s="14"/>
      <c r="BP75" s="14"/>
      <c r="BQ75" s="14"/>
      <c r="BR75" s="14">
        <f>BM75</f>
        <v>0</v>
      </c>
      <c r="BS75" s="14">
        <f>IF(BT76=999,999,IF(AND(BJ75=0,BK75&lt;&gt;0),BN75/BK75,IF(AND(BJ75=0,BK75=0,BL75&lt;&gt;0),BN75/BL75,IF(AND(BJ75=0,BK75=0,BL75=0,BM75&lt;&gt;0),BN75/BM75,IF(AND(BJ75=0,BK75=0,BL75=0,BM75=0,BN75=0),1111,999)))))</f>
        <v>1111</v>
      </c>
      <c r="BT75" s="14"/>
    </row>
    <row r="76" spans="1:72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14">
        <f>ROUND(AC70,3)</f>
        <v>0</v>
      </c>
      <c r="AD76" s="14">
        <f>ROUND(IF(AC70&lt;&gt;0,AD70/AC70,IF(AND(AC70=0,AD70&lt;&gt;0),AD70/AD70,AD70)),3)</f>
        <v>0</v>
      </c>
      <c r="AE76" s="14">
        <f>ROUND(IF(AC70&lt;&gt;0,AE70/AC70,IF(AND(AC70=0,AD70&lt;&gt;0,),AE70/AD70,IF(AND(AC70=0,AD70=0,AE70&lt;&gt;0),AE70/AE70,AE70))),3)</f>
        <v>0</v>
      </c>
      <c r="AF76" s="14">
        <f>ROUND(IF(AC70&lt;&gt;0,AF70/AC70,IF(AND(AC70=0,AD70&lt;&gt;0,),AF70/AD70,IF(AND(AC70=0,AD70=0,AE70&lt;&gt;0),AF70/AE70,IF(AND(AC70=0,AD70=0,AE70=0,AF70&lt;&gt;0),AF70/AF70,AF70)))),3)</f>
        <v>0</v>
      </c>
      <c r="AG76" s="14">
        <f>ROUND(IF(AC70&lt;&gt;0,AG70/AC70,IF(AND(AC70=0,AD70&lt;&gt;0,),AG70/AD70,IF(AND(AC70=0,AD70=0,AE70&lt;&gt;0),AG70/AE70,IF(AND(AC70=0,AD70=0,AE70=0,AF70&lt;&gt;0),AG70/AF70,IF(AND(AC70=0,AD70=0,AE70=0,AF70=0,AG70&lt;&gt;0),AG70/AG70,AG70))))),3)</f>
        <v>0</v>
      </c>
      <c r="AH76" s="14"/>
      <c r="AI76" s="14"/>
      <c r="AJ76" s="14"/>
      <c r="AK76" s="14"/>
      <c r="AL76" s="14">
        <f>AF76</f>
        <v>0</v>
      </c>
      <c r="AM76" s="14">
        <f>IF(AND(AC76=0,AD76=0,AE76=0,AF76=0,AG76=0),1111,IF(AND(AC76=0,AD76=0,AE76=0,AF76=0,AG76&lt;&gt;0),999,IF(AND(AC76=0,AD76=0,AE76&lt;&gt;0,AF76=0),AG76/AE76,"?")))</f>
        <v>1111</v>
      </c>
      <c r="AN76" s="14">
        <f>ROUND(AN70,3)</f>
        <v>0</v>
      </c>
      <c r="AO76" s="14">
        <f>ROUND(IF(AN70&lt;&gt;0,AO70/AN70,IF(AND(AN70=0,AO70&lt;&gt;0),AO70/AO70,AO70)),3)</f>
        <v>0</v>
      </c>
      <c r="AP76" s="14">
        <f>ROUND(IF(AN70&lt;&gt;0,AP70/AN70,IF(AND(AN70=0,AO70&lt;&gt;0,),AP70/AO70,IF(AND(AN70=0,AO70=0,AP70&lt;&gt;0),AP70/AP70,AP70))),3)</f>
        <v>0</v>
      </c>
      <c r="AQ76" s="14">
        <f>ROUND(IF(AN70&lt;&gt;0,AQ70/AN70,IF(AND(AN70=0,AO70&lt;&gt;0,),AQ70/AO70,IF(AND(AN70=0,AO70=0,AP70&lt;&gt;0),AQ70/AP70,IF(AND(AN70=0,AO70=0,AP70=0,AQ70&lt;&gt;0),AQ70/AQ70,AQ70)))),3)</f>
        <v>0</v>
      </c>
      <c r="AR76" s="14">
        <f>ROUND(IF(AN70&lt;&gt;0,AR70/AN70,IF(AND(AN70=0,AO70&lt;&gt;0,),AR70/AO70,IF(AND(AN70=0,AO70=0,AP70&lt;&gt;0),AR70/AP70,IF(AND(AN70=0,AO70=0,AP70=0,AQ70&lt;&gt;0),AR70/AQ70,IF(AND(AN70=0,AO70=0,AP70=0,AQ70=0,AR70&lt;&gt;0),AR70/AR70,AR70))))),3)</f>
        <v>0</v>
      </c>
      <c r="AS76" s="14"/>
      <c r="AT76" s="14"/>
      <c r="AU76" s="14"/>
      <c r="AV76" s="14"/>
      <c r="AW76" s="14">
        <f>AQ76</f>
        <v>0</v>
      </c>
      <c r="AX76" s="14">
        <f>IF(AND(AN76=0,AO76=0,AP76=0,AQ76=0,AR76=0),1111,IF(AND(AN76=0,AO76=0,AP76=0,AQ76=0,AR76&lt;&gt;0),999,IF(AND(AN76=0,AO76=0,AP76&lt;&gt;0,AQ76=0),AR76/AP76,"?")))</f>
        <v>1111</v>
      </c>
      <c r="AY76" s="14">
        <f>ROUND(AY70,3)</f>
        <v>0</v>
      </c>
      <c r="AZ76" s="14">
        <f>ROUND(IF(AY70&lt;&gt;0,AZ70/AY70,IF(AND(AY70=0,AZ70&lt;&gt;0),AZ70/AZ70,AZ70)),3)</f>
        <v>0</v>
      </c>
      <c r="BA76" s="14">
        <f>ROUND(IF(AY70&lt;&gt;0,BA70/AY70,IF(AND(AY70=0,AZ70&lt;&gt;0,),BA70/AZ70,IF(AND(AY70=0,AZ70=0,BA70&lt;&gt;0),BA70/BA70,BA70))),3)</f>
        <v>0</v>
      </c>
      <c r="BB76" s="14">
        <f>ROUND(IF(AY70&lt;&gt;0,BB70/AY70,IF(AND(AY70=0,AZ70&lt;&gt;0,),BB70/AZ70,IF(AND(AY70=0,AZ70=0,BA70&lt;&gt;0),BB70/BA70,IF(AND(AY70=0,AZ70=0,BA70=0,BB70&lt;&gt;0),BB70/BB70,BB70)))),3)</f>
        <v>0</v>
      </c>
      <c r="BC76" s="14">
        <f>ROUND(IF(AY70&lt;&gt;0,BC70/AY70,IF(AND(AY70=0,AZ70&lt;&gt;0,),BC70/AZ70,IF(AND(AY70=0,AZ70=0,BA70&lt;&gt;0),BC70/BA70,IF(AND(AY70=0,AZ70=0,BA70=0,BB70&lt;&gt;0),BC70/BB70,IF(AND(AY70=0,AZ70=0,BA70=0,BB70=0,BC70&lt;&gt;0),BC70/BC70,BC70))))),3)</f>
        <v>0</v>
      </c>
      <c r="BD76" s="14"/>
      <c r="BE76" s="14"/>
      <c r="BF76" s="14"/>
      <c r="BG76" s="14"/>
      <c r="BH76" s="14">
        <f>BB76</f>
        <v>0</v>
      </c>
      <c r="BI76" s="14">
        <f>IF(AND(AY76=0,AZ76=0,BA76=0,BB76=0,BC76=0),1111,IF(AND(AY76=0,AZ76=0,BA76=0,BB76=0,BC76&lt;&gt;0),999,IF(AND(AY76=0,AZ76=0,BA76&lt;&gt;0,BB76=0),BC76/BA76,"?")))</f>
        <v>1111</v>
      </c>
      <c r="BJ76" s="14">
        <f>ROUND(BJ70,3)</f>
        <v>0</v>
      </c>
      <c r="BK76" s="14">
        <f>ROUND(IF(BJ70&lt;&gt;0,BK70/BJ70,IF(AND(BJ70=0,BK70&lt;&gt;0),BK70/BK70,BK70)),3)</f>
        <v>0</v>
      </c>
      <c r="BL76" s="14">
        <f>ROUND(IF(BJ70&lt;&gt;0,BL70/BJ70,IF(AND(BJ70=0,BK70&lt;&gt;0,),BL70/BK70,IF(AND(BJ70=0,BK70=0,BL70&lt;&gt;0),BL70/BL70,BL70))),3)</f>
        <v>0</v>
      </c>
      <c r="BM76" s="14">
        <f>ROUND(IF(BJ70&lt;&gt;0,BM70/BJ70,IF(AND(BJ70=0,BK70&lt;&gt;0,),BM70/BK70,IF(AND(BJ70=0,BK70=0,BL70&lt;&gt;0),BM70/BL70,IF(AND(BJ70=0,BK70=0,BL70=0,BM70&lt;&gt;0),BM70/BM70,BM70)))),3)</f>
        <v>0</v>
      </c>
      <c r="BN76" s="14">
        <f>ROUND(IF(BJ70&lt;&gt;0,BN70/BJ70,IF(AND(BJ70=0,BK70&lt;&gt;0,),BN70/BK70,IF(AND(BJ70=0,BK70=0,BL70&lt;&gt;0),BN70/BL70,IF(AND(BJ70=0,BK70=0,BL70=0,BM70&lt;&gt;0),BN70/BM70,IF(AND(BJ70=0,BK70=0,BL70=0,BM70=0,BN70&lt;&gt;0),BN70/BN70,BN70))))),3)</f>
        <v>0</v>
      </c>
      <c r="BO76" s="14"/>
      <c r="BP76" s="14"/>
      <c r="BQ76" s="14"/>
      <c r="BR76" s="14"/>
      <c r="BS76" s="14">
        <f>BM76</f>
        <v>0</v>
      </c>
      <c r="BT76" s="14">
        <f>IF(AND(BJ76=0,BK76=0,BL76=0,BM76=0,BN76=0),1111,IF(AND(BJ76=0,BK76=0,BL76=0,BM76=0,BN76&lt;&gt;0),999,IF(AND(BJ76=0,BK76=0,BL76&lt;&gt;0,BM76=0),BN76/BL76,"?")))</f>
        <v>1111</v>
      </c>
    </row>
    <row r="77" spans="1:50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25" t="s">
        <v>40</v>
      </c>
      <c r="S77" s="25"/>
      <c r="T77" s="25"/>
      <c r="U77" s="25"/>
      <c r="V77" s="25"/>
      <c r="W77" s="7"/>
      <c r="X77" s="7"/>
      <c r="Y77" s="7"/>
      <c r="Z77" s="7"/>
      <c r="AA77" s="7"/>
      <c r="AB77" s="7"/>
      <c r="AC77" s="25" t="s">
        <v>40</v>
      </c>
      <c r="AD77" s="25"/>
      <c r="AE77" s="25"/>
      <c r="AF77" s="25"/>
      <c r="AG77" s="25"/>
      <c r="AH77" s="7"/>
      <c r="AI77" s="7"/>
      <c r="AJ77" s="7"/>
      <c r="AK77" s="7"/>
      <c r="AL77" s="7"/>
      <c r="AM77" s="7"/>
      <c r="AN77" s="25" t="s">
        <v>40</v>
      </c>
      <c r="AO77" s="25"/>
      <c r="AP77" s="25"/>
      <c r="AQ77" s="25"/>
      <c r="AR77" s="25"/>
      <c r="AS77" s="7"/>
      <c r="AT77" s="7"/>
      <c r="AU77" s="7"/>
      <c r="AV77" s="7"/>
      <c r="AW77" s="7"/>
      <c r="AX77" s="7"/>
    </row>
    <row r="78" spans="1:50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25" t="s">
        <v>39</v>
      </c>
      <c r="S78" s="14"/>
      <c r="T78" s="14"/>
      <c r="U78" s="14"/>
      <c r="V78" s="14"/>
      <c r="W78" s="24"/>
      <c r="X78" s="24"/>
      <c r="Y78" s="7"/>
      <c r="Z78" s="7"/>
      <c r="AA78" s="7"/>
      <c r="AB78" s="7"/>
      <c r="AC78" s="25" t="s">
        <v>41</v>
      </c>
      <c r="AD78" s="14"/>
      <c r="AE78" s="14"/>
      <c r="AF78" s="14"/>
      <c r="AG78" s="14"/>
      <c r="AH78" s="24"/>
      <c r="AI78" s="24"/>
      <c r="AJ78" s="7"/>
      <c r="AK78" s="7"/>
      <c r="AL78" s="7"/>
      <c r="AM78" s="7"/>
      <c r="AN78" s="25" t="s">
        <v>47</v>
      </c>
      <c r="AO78" s="14"/>
      <c r="AP78" s="14"/>
      <c r="AQ78" s="14"/>
      <c r="AR78" s="14"/>
      <c r="AS78" s="24"/>
      <c r="AT78" s="24"/>
      <c r="AU78" s="7"/>
      <c r="AV78" s="7"/>
      <c r="AW78" s="7"/>
      <c r="AX78" s="7"/>
    </row>
    <row r="79" spans="1:50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14" t="s">
        <v>9</v>
      </c>
      <c r="S79" s="14" t="s">
        <v>10</v>
      </c>
      <c r="T79" s="14" t="s">
        <v>17</v>
      </c>
      <c r="U79" s="14" t="s">
        <v>18</v>
      </c>
      <c r="V79" s="14" t="s">
        <v>11</v>
      </c>
      <c r="W79" s="7"/>
      <c r="X79" s="7"/>
      <c r="Y79" s="7"/>
      <c r="Z79" s="7"/>
      <c r="AA79" s="7"/>
      <c r="AB79" s="7"/>
      <c r="AC79" s="14" t="s">
        <v>9</v>
      </c>
      <c r="AD79" s="14" t="s">
        <v>10</v>
      </c>
      <c r="AE79" s="14" t="s">
        <v>17</v>
      </c>
      <c r="AF79" s="14" t="s">
        <v>18</v>
      </c>
      <c r="AG79" s="14" t="s">
        <v>11</v>
      </c>
      <c r="AH79" s="7"/>
      <c r="AI79" s="7"/>
      <c r="AJ79" s="7"/>
      <c r="AK79" s="7"/>
      <c r="AL79" s="7"/>
      <c r="AM79" s="7"/>
      <c r="AN79" s="14" t="s">
        <v>9</v>
      </c>
      <c r="AO79" s="14" t="s">
        <v>10</v>
      </c>
      <c r="AP79" s="14" t="s">
        <v>17</v>
      </c>
      <c r="AQ79" s="14" t="s">
        <v>18</v>
      </c>
      <c r="AR79" s="14" t="s">
        <v>11</v>
      </c>
      <c r="AS79" s="7"/>
      <c r="AT79" s="7"/>
      <c r="AU79" s="7"/>
      <c r="AV79" s="7"/>
      <c r="AW79" s="7"/>
      <c r="AX79" s="7"/>
    </row>
    <row r="80" spans="1:50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14">
        <f>V19</f>
        <v>-1</v>
      </c>
      <c r="S80" s="14">
        <f>X19</f>
        <v>1</v>
      </c>
      <c r="T80" s="14">
        <v>0</v>
      </c>
      <c r="U80" s="14">
        <v>0</v>
      </c>
      <c r="V80" s="14">
        <f>C45-T19</f>
        <v>6</v>
      </c>
      <c r="W80" s="14">
        <f>IF(AND(R80&lt;&gt;0,R81&lt;&gt;0),R81,"0")</f>
        <v>3</v>
      </c>
      <c r="X80" s="14">
        <f>IF(AND(R80&lt;&gt;0,R82&lt;&gt;0),R82,"0")</f>
        <v>-1</v>
      </c>
      <c r="Y80" s="5"/>
      <c r="Z80" s="7"/>
      <c r="AA80" s="7"/>
      <c r="AB80" s="7"/>
      <c r="AC80" s="14">
        <f>V19</f>
        <v>-1</v>
      </c>
      <c r="AD80" s="14">
        <f>X19</f>
        <v>1</v>
      </c>
      <c r="AE80" s="14">
        <v>0</v>
      </c>
      <c r="AF80" s="14">
        <v>0</v>
      </c>
      <c r="AG80" s="14">
        <f>H45-T19</f>
        <v>6</v>
      </c>
      <c r="AH80" s="14">
        <f>IF(AND(AC80&lt;&gt;0,AC81&lt;&gt;0),AC81,"0")</f>
        <v>3</v>
      </c>
      <c r="AI80" s="14">
        <f>IF(AND(AC80&lt;&gt;0,AC82&lt;&gt;0),AC82,"0")</f>
        <v>-1</v>
      </c>
      <c r="AJ80" s="5"/>
      <c r="AK80" s="7"/>
      <c r="AL80" s="7"/>
      <c r="AM80" s="7"/>
      <c r="AN80" s="14">
        <f>V19</f>
        <v>-1</v>
      </c>
      <c r="AO80" s="14">
        <f>X19</f>
        <v>1</v>
      </c>
      <c r="AP80" s="14">
        <f>-1</f>
        <v>-1</v>
      </c>
      <c r="AQ80" s="14">
        <v>0</v>
      </c>
      <c r="AR80" s="14">
        <f>0-T19</f>
        <v>-2</v>
      </c>
      <c r="AS80" s="14">
        <f>IF(AND(AN80&lt;&gt;0,AN81&lt;&gt;0),AN81,"0")</f>
        <v>3</v>
      </c>
      <c r="AT80" s="14">
        <f>IF(AND(AN80&lt;&gt;0,AN82&lt;&gt;0),AN82,"0")</f>
        <v>-1</v>
      </c>
      <c r="AU80" s="5"/>
      <c r="AV80" s="7"/>
      <c r="AW80" s="7"/>
      <c r="AX80" s="7"/>
    </row>
    <row r="81" spans="1:50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14">
        <f>V20</f>
        <v>3</v>
      </c>
      <c r="S81" s="14">
        <f>X20</f>
        <v>-4</v>
      </c>
      <c r="T81" s="14">
        <v>0</v>
      </c>
      <c r="U81" s="14">
        <v>0</v>
      </c>
      <c r="V81" s="14">
        <f>D45-T20</f>
        <v>1</v>
      </c>
      <c r="W81" s="14">
        <f>IF(AND(R80&lt;&gt;0,R81&lt;&gt;0),-R80,"0")</f>
        <v>1</v>
      </c>
      <c r="X81" s="14"/>
      <c r="Y81" s="5"/>
      <c r="Z81" s="7"/>
      <c r="AA81" s="7"/>
      <c r="AB81" s="7"/>
      <c r="AC81" s="14">
        <f>V20</f>
        <v>3</v>
      </c>
      <c r="AD81" s="14">
        <f>X20</f>
        <v>-4</v>
      </c>
      <c r="AE81" s="14">
        <v>-1</v>
      </c>
      <c r="AF81" s="14">
        <v>0</v>
      </c>
      <c r="AG81" s="14">
        <f>0-T20</f>
        <v>-2</v>
      </c>
      <c r="AH81" s="14">
        <f>IF(AND(AC80&lt;&gt;0,AC81&lt;&gt;0),-AC80,"0")</f>
        <v>1</v>
      </c>
      <c r="AI81" s="14"/>
      <c r="AJ81" s="5"/>
      <c r="AK81" s="7"/>
      <c r="AL81" s="7"/>
      <c r="AM81" s="7"/>
      <c r="AN81" s="14">
        <f>V20</f>
        <v>3</v>
      </c>
      <c r="AO81" s="14">
        <f>X20</f>
        <v>-4</v>
      </c>
      <c r="AP81" s="14">
        <v>0</v>
      </c>
      <c r="AQ81" s="14">
        <v>0</v>
      </c>
      <c r="AR81" s="14">
        <f>O45-T20</f>
        <v>-2</v>
      </c>
      <c r="AS81" s="14">
        <f>IF(AND(AN80&lt;&gt;0,AN81&lt;&gt;0),-AN80,"0")</f>
        <v>1</v>
      </c>
      <c r="AT81" s="14"/>
      <c r="AU81" s="5"/>
      <c r="AV81" s="7"/>
      <c r="AW81" s="7"/>
      <c r="AX81" s="7"/>
    </row>
    <row r="82" spans="1:50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14">
        <f>V21</f>
        <v>-1</v>
      </c>
      <c r="S82" s="14">
        <f>X21</f>
        <v>-3</v>
      </c>
      <c r="T82" s="14">
        <v>-1</v>
      </c>
      <c r="U82" s="14">
        <v>0</v>
      </c>
      <c r="V82" s="14">
        <f>0-T21</f>
        <v>-3</v>
      </c>
      <c r="W82" s="14"/>
      <c r="X82" s="14">
        <f>IF(AND(R80&lt;&gt;0,R82&lt;&gt;0),-R80,"0")</f>
        <v>1</v>
      </c>
      <c r="Y82" s="5"/>
      <c r="Z82" s="7"/>
      <c r="AA82" s="7"/>
      <c r="AB82" s="7"/>
      <c r="AC82" s="14">
        <f>V21</f>
        <v>-1</v>
      </c>
      <c r="AD82" s="14">
        <f>X21</f>
        <v>-3</v>
      </c>
      <c r="AE82" s="14">
        <v>0</v>
      </c>
      <c r="AF82" s="14">
        <v>0</v>
      </c>
      <c r="AG82" s="14">
        <f>J45-T21</f>
        <v>11</v>
      </c>
      <c r="AH82" s="14"/>
      <c r="AI82" s="14">
        <f>IF(AND(AC80&lt;&gt;0,AC82&lt;&gt;0),-AC80,"0")</f>
        <v>1</v>
      </c>
      <c r="AJ82" s="5"/>
      <c r="AK82" s="7"/>
      <c r="AL82" s="7"/>
      <c r="AM82" s="7"/>
      <c r="AN82" s="14">
        <f>V21</f>
        <v>-1</v>
      </c>
      <c r="AO82" s="14">
        <f>X21</f>
        <v>-3</v>
      </c>
      <c r="AP82" s="14">
        <v>0</v>
      </c>
      <c r="AQ82" s="14">
        <v>0</v>
      </c>
      <c r="AR82" s="14">
        <f>P45-T21</f>
        <v>11</v>
      </c>
      <c r="AS82" s="14"/>
      <c r="AT82" s="14">
        <f>IF(AND(AN80&lt;&gt;0,AN82&lt;&gt;0),-AN80,"0")</f>
        <v>1</v>
      </c>
      <c r="AU82" s="5"/>
      <c r="AV82" s="7"/>
      <c r="AW82" s="7"/>
      <c r="AX82" s="7"/>
    </row>
    <row r="83" spans="1:50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14">
        <f>IF(AND(R80=0,R81&lt;&gt;0),R81,IF(AND(R80=0,R81=0,R82&lt;&gt;0),R82,R80))</f>
        <v>-1</v>
      </c>
      <c r="S83" s="14">
        <f>IF(AND(R80=0,R81&lt;&gt;0),S81,IF(AND(R80=0,R81=0,R82&lt;&gt;0),S82,S80))</f>
        <v>1</v>
      </c>
      <c r="T83" s="14">
        <f>IF(AND(R80=0,R81&lt;&gt;0),T81,IF(AND(R80=0,R81=0,R82&lt;&gt;0),T82,T80))</f>
        <v>0</v>
      </c>
      <c r="U83" s="14">
        <f>IF(AND(R80=0,R81&lt;&gt;0),U81,IF(AND(R80=0,R81=0,R82&lt;&gt;0),U82,U80))</f>
        <v>0</v>
      </c>
      <c r="V83" s="14">
        <f>IF(AND(R80=0,R81&lt;&gt;0),V81,IF(AND(R80=0,R81=0,R82&lt;&gt;0),V82,V80))</f>
        <v>6</v>
      </c>
      <c r="W83" s="14">
        <f>IF(AND(R83&lt;&gt;0,R84&lt;&gt;0),R84,"0")</f>
        <v>3</v>
      </c>
      <c r="X83" s="14">
        <f>IF(AND(R83&lt;&gt;0,R85&lt;&gt;0),R85,"0")</f>
        <v>-1</v>
      </c>
      <c r="Y83" s="5"/>
      <c r="Z83" s="7"/>
      <c r="AA83" s="7"/>
      <c r="AB83" s="7"/>
      <c r="AC83" s="14">
        <f>IF(AND(AC80=0,AC81&lt;&gt;0),AC81,IF(AND(AC80=0,AC81=0,AC82&lt;&gt;0),AC82,AC80))</f>
        <v>-1</v>
      </c>
      <c r="AD83" s="14">
        <f>IF(AND(AC80=0,AC81&lt;&gt;0),AD81,IF(AND(AC80=0,AC81=0,AC82&lt;&gt;0),AD82,AD80))</f>
        <v>1</v>
      </c>
      <c r="AE83" s="14">
        <f>IF(AND(AC80=0,AC81&lt;&gt;0),AE81,IF(AND(AC80=0,AC81=0,AC82&lt;&gt;0),AE82,AE80))</f>
        <v>0</v>
      </c>
      <c r="AF83" s="14">
        <f>IF(AND(AC80=0,AC81&lt;&gt;0),AF81,IF(AND(AC80=0,AC81=0,AC82&lt;&gt;0),AF82,AF80))</f>
        <v>0</v>
      </c>
      <c r="AG83" s="14">
        <f>IF(AND(AC80=0,AC81&lt;&gt;0),AG81,IF(AND(AC80=0,AC81=0,AC82&lt;&gt;0),AG82,AG80))</f>
        <v>6</v>
      </c>
      <c r="AH83" s="14">
        <f>IF(AND(AC83&lt;&gt;0,AC84&lt;&gt;0),AC84,"0")</f>
        <v>3</v>
      </c>
      <c r="AI83" s="14">
        <f>IF(AND(AC83&lt;&gt;0,AC85&lt;&gt;0),AC85,"0")</f>
        <v>-1</v>
      </c>
      <c r="AJ83" s="5"/>
      <c r="AK83" s="7"/>
      <c r="AL83" s="7"/>
      <c r="AM83" s="7"/>
      <c r="AN83" s="14">
        <f>IF(AND(AN80=0,AN81&lt;&gt;0),AN81,IF(AND(AN80=0,AN81=0,AN82&lt;&gt;0),AN82,AN80))</f>
        <v>-1</v>
      </c>
      <c r="AO83" s="14">
        <f>IF(AND(AN80=0,AN81&lt;&gt;0),AO81,IF(AND(AN80=0,AN81=0,AN82&lt;&gt;0),AO82,AO80))</f>
        <v>1</v>
      </c>
      <c r="AP83" s="14">
        <f>IF(AND(AN80=0,AN81&lt;&gt;0),AP81,IF(AND(AN80=0,AN81=0,AN82&lt;&gt;0),AP82,AP80))</f>
        <v>-1</v>
      </c>
      <c r="AQ83" s="14">
        <f>IF(AND(AN80=0,AN81&lt;&gt;0),AQ81,IF(AND(AN80=0,AN81=0,AN82&lt;&gt;0),AQ82,AQ80))</f>
        <v>0</v>
      </c>
      <c r="AR83" s="14">
        <f>IF(AND(AN80=0,AN81&lt;&gt;0),AR81,IF(AND(AN80=0,AN81=0,AN82&lt;&gt;0),AR82,AR80))</f>
        <v>-2</v>
      </c>
      <c r="AS83" s="14">
        <f>IF(AND(AN83&lt;&gt;0,AN84&lt;&gt;0),AN84,"0")</f>
        <v>3</v>
      </c>
      <c r="AT83" s="14">
        <f>IF(AND(AN83&lt;&gt;0,AN85&lt;&gt;0),AN85,"0")</f>
        <v>-1</v>
      </c>
      <c r="AU83" s="5"/>
      <c r="AV83" s="7"/>
      <c r="AW83" s="7"/>
      <c r="AX83" s="7"/>
    </row>
    <row r="84" spans="1:50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14">
        <f>IF(AND(R80=0,R81&lt;&gt;0),R80,R81)</f>
        <v>3</v>
      </c>
      <c r="S84" s="14">
        <f>IF(AND(R80=0,R81&lt;&gt;0),S80,S81)</f>
        <v>-4</v>
      </c>
      <c r="T84" s="14">
        <f>IF(AND(R80=0,R81&lt;&gt;0),T80,T81)</f>
        <v>0</v>
      </c>
      <c r="U84" s="14">
        <f>IF(AND(R80=0,R81&lt;&gt;0),U80,U81)</f>
        <v>0</v>
      </c>
      <c r="V84" s="14">
        <f>IF(AND(R80=0,R81&lt;&gt;0),V80,V81)</f>
        <v>1</v>
      </c>
      <c r="W84" s="14">
        <f>IF(AND(R83&lt;&gt;0,R84&lt;&gt;0),-R86,"1")</f>
        <v>1</v>
      </c>
      <c r="X84" s="14"/>
      <c r="Y84" s="5"/>
      <c r="Z84" s="7"/>
      <c r="AA84" s="7"/>
      <c r="AB84" s="7"/>
      <c r="AC84" s="14">
        <f>IF(AND(AC80=0,AC81&lt;&gt;0),AC80,AC81)</f>
        <v>3</v>
      </c>
      <c r="AD84" s="14">
        <f>IF(AND(AC80=0,AC81&lt;&gt;0),AD80,AD81)</f>
        <v>-4</v>
      </c>
      <c r="AE84" s="14">
        <f>IF(AND(AC80=0,AC81&lt;&gt;0),AE80,AE81)</f>
        <v>-1</v>
      </c>
      <c r="AF84" s="14">
        <f>IF(AND(AC80=0,AC81&lt;&gt;0),AF80,AF81)</f>
        <v>0</v>
      </c>
      <c r="AG84" s="14">
        <f>IF(AND(AC80=0,AC81&lt;&gt;0),AG80,AG81)</f>
        <v>-2</v>
      </c>
      <c r="AH84" s="14">
        <f>IF(AND(AC83&lt;&gt;0,AC84&lt;&gt;0),-AC86,"1")</f>
        <v>1</v>
      </c>
      <c r="AI84" s="14"/>
      <c r="AJ84" s="5"/>
      <c r="AK84" s="7"/>
      <c r="AL84" s="7"/>
      <c r="AM84" s="7"/>
      <c r="AN84" s="14">
        <f>IF(AND(AN80=0,AN81&lt;&gt;0),AN80,AN81)</f>
        <v>3</v>
      </c>
      <c r="AO84" s="14">
        <f>IF(AND(AN80=0,AN81&lt;&gt;0),AO80,AO81)</f>
        <v>-4</v>
      </c>
      <c r="AP84" s="14">
        <f>IF(AND(AN80=0,AN81&lt;&gt;0),AP80,AP81)</f>
        <v>0</v>
      </c>
      <c r="AQ84" s="14">
        <f>IF(AND(AN80=0,AN81&lt;&gt;0),AQ80,AQ81)</f>
        <v>0</v>
      </c>
      <c r="AR84" s="14">
        <f>IF(AND(AN80=0,AN81&lt;&gt;0),AR80,AR81)</f>
        <v>-2</v>
      </c>
      <c r="AS84" s="14">
        <f>IF(AND(AN83&lt;&gt;0,AN84&lt;&gt;0),-AN86,"1")</f>
        <v>1</v>
      </c>
      <c r="AT84" s="14"/>
      <c r="AU84" s="5"/>
      <c r="AV84" s="7"/>
      <c r="AW84" s="7"/>
      <c r="AX84" s="7"/>
    </row>
    <row r="85" spans="1:50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14">
        <f>IF(AND(R80=0,R81&lt;&gt;0),R82,IF(AND(R80=0,R81=0,R82&lt;&gt;0),R80,R82))</f>
        <v>-1</v>
      </c>
      <c r="S85" s="14">
        <f>IF(AND(R80=0,R81&lt;&gt;0),S82,IF(AND(R80=0,R81=0,R82&lt;&gt;0),S80,S82))</f>
        <v>-3</v>
      </c>
      <c r="T85" s="14">
        <f>IF(AND(R80=0,R81&lt;&gt;0),T82,IF(AND(R80=0,R81=0,R82&lt;&gt;0),T80,T82))</f>
        <v>-1</v>
      </c>
      <c r="U85" s="14">
        <f>IF(AND(R80=0,R81&lt;&gt;0),U82,IF(AND(R80=0,R81=0,R82&lt;&gt;0),U80,U82))</f>
        <v>0</v>
      </c>
      <c r="V85" s="14">
        <f>IF(AND(R80=0,R81&lt;&gt;0),V82,IF(AND(R80=0,R81=0,R82&lt;&gt;0),V80,V82))</f>
        <v>-3</v>
      </c>
      <c r="W85" s="14"/>
      <c r="X85" s="14">
        <f>IF(AND(R83&lt;&gt;0,R85&lt;&gt;0),-R83,"1")</f>
        <v>1</v>
      </c>
      <c r="Y85" s="5"/>
      <c r="Z85" s="7"/>
      <c r="AA85" s="7"/>
      <c r="AB85" s="7"/>
      <c r="AC85" s="14">
        <f>IF(AND(AC80=0,AC81&lt;&gt;0),AC82,IF(AND(AC80=0,AC81=0,AC82&lt;&gt;0),AC80,AC82))</f>
        <v>-1</v>
      </c>
      <c r="AD85" s="14">
        <f>IF(AND(AC80=0,AC81&lt;&gt;0),AD82,IF(AND(AC80=0,AC81=0,AC82&lt;&gt;0),AD80,AD82))</f>
        <v>-3</v>
      </c>
      <c r="AE85" s="14">
        <f>IF(AND(AC80=0,AC81&lt;&gt;0),AE82,IF(AND(AC80=0,AC81=0,AC82&lt;&gt;0),AE80,AE82))</f>
        <v>0</v>
      </c>
      <c r="AF85" s="14">
        <f>IF(AND(AC80=0,AC81&lt;&gt;0),AF82,IF(AND(AC80=0,AC81=0,AC82&lt;&gt;0),AF80,AF82))</f>
        <v>0</v>
      </c>
      <c r="AG85" s="14">
        <f>IF(AND(AC80=0,AC81&lt;&gt;0),AG82,IF(AND(AC80=0,AC81=0,AC82&lt;&gt;0),AG80,AG82))</f>
        <v>11</v>
      </c>
      <c r="AH85" s="14"/>
      <c r="AI85" s="14">
        <f>IF(AND(AC83&lt;&gt;0,AC85&lt;&gt;0),-AC83,"1")</f>
        <v>1</v>
      </c>
      <c r="AJ85" s="5"/>
      <c r="AK85" s="7"/>
      <c r="AL85" s="7"/>
      <c r="AM85" s="7"/>
      <c r="AN85" s="14">
        <f>IF(AND(AN80=0,AN81&lt;&gt;0),AN82,IF(AND(AN80=0,AN81=0,AN82&lt;&gt;0),AN80,AN82))</f>
        <v>-1</v>
      </c>
      <c r="AO85" s="14">
        <f>IF(AND(AN80=0,AN81&lt;&gt;0),AO82,IF(AND(AN80=0,AN81=0,AN82&lt;&gt;0),AO80,AO82))</f>
        <v>-3</v>
      </c>
      <c r="AP85" s="14">
        <f>IF(AND(AN80=0,AN81&lt;&gt;0),AP82,IF(AND(AN80=0,AN81=0,AN82&lt;&gt;0),AP80,AP82))</f>
        <v>0</v>
      </c>
      <c r="AQ85" s="14">
        <f>IF(AND(AN80=0,AN81&lt;&gt;0),AQ82,IF(AND(AN80=0,AN81=0,AN82&lt;&gt;0),AQ80,AQ82))</f>
        <v>0</v>
      </c>
      <c r="AR85" s="14">
        <f>IF(AND(AN80=0,AN81&lt;&gt;0),AR82,IF(AND(AN80=0,AN81=0,AN82&lt;&gt;0),AR80,AR82))</f>
        <v>11</v>
      </c>
      <c r="AS85" s="14"/>
      <c r="AT85" s="14">
        <f>IF(AND(AN83&lt;&gt;0,AN85&lt;&gt;0),-AN83,"1")</f>
        <v>1</v>
      </c>
      <c r="AU85" s="5"/>
      <c r="AV85" s="7"/>
      <c r="AW85" s="7"/>
      <c r="AX85" s="7"/>
    </row>
    <row r="86" spans="1:50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14">
        <f>R83</f>
        <v>-1</v>
      </c>
      <c r="S86" s="14">
        <f>S83</f>
        <v>1</v>
      </c>
      <c r="T86" s="14">
        <f>T83</f>
        <v>0</v>
      </c>
      <c r="U86" s="14">
        <f>U83</f>
        <v>0</v>
      </c>
      <c r="V86" s="14">
        <f>V83</f>
        <v>6</v>
      </c>
      <c r="W86" s="14"/>
      <c r="X86" s="14"/>
      <c r="Y86" s="5"/>
      <c r="Z86" s="7"/>
      <c r="AA86" s="7"/>
      <c r="AB86" s="7"/>
      <c r="AC86" s="14">
        <f>AC83</f>
        <v>-1</v>
      </c>
      <c r="AD86" s="14">
        <f>AD83</f>
        <v>1</v>
      </c>
      <c r="AE86" s="14">
        <f>AE83</f>
        <v>0</v>
      </c>
      <c r="AF86" s="14">
        <f>AF83</f>
        <v>0</v>
      </c>
      <c r="AG86" s="14">
        <f>AG83</f>
        <v>6</v>
      </c>
      <c r="AH86" s="14"/>
      <c r="AI86" s="14"/>
      <c r="AJ86" s="5"/>
      <c r="AK86" s="7"/>
      <c r="AL86" s="7"/>
      <c r="AM86" s="7"/>
      <c r="AN86" s="14">
        <f>AN83</f>
        <v>-1</v>
      </c>
      <c r="AO86" s="14">
        <f>AO83</f>
        <v>1</v>
      </c>
      <c r="AP86" s="14">
        <f>AP83</f>
        <v>-1</v>
      </c>
      <c r="AQ86" s="14">
        <f>AQ83</f>
        <v>0</v>
      </c>
      <c r="AR86" s="14">
        <f>AR83</f>
        <v>-2</v>
      </c>
      <c r="AS86" s="14"/>
      <c r="AT86" s="14"/>
      <c r="AU86" s="5"/>
      <c r="AV86" s="7"/>
      <c r="AW86" s="7"/>
      <c r="AX86" s="7"/>
    </row>
    <row r="87" spans="1:50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14">
        <f>R84*W84+R83*W83</f>
        <v>0</v>
      </c>
      <c r="S87" s="14">
        <f>S84*W84+S83*W83</f>
        <v>-1</v>
      </c>
      <c r="T87" s="14">
        <f>T83*W83+T84*W84</f>
        <v>0</v>
      </c>
      <c r="U87" s="14">
        <f>U83*W83+U84*W84</f>
        <v>0</v>
      </c>
      <c r="V87" s="14">
        <f>V83*W83+V84*W84</f>
        <v>19</v>
      </c>
      <c r="W87" s="14">
        <f>IF(AND(S87&lt;&gt;0,S88&lt;&gt;0),S88,"0")</f>
        <v>-4</v>
      </c>
      <c r="X87" s="14"/>
      <c r="Y87" s="5"/>
      <c r="Z87" s="7"/>
      <c r="AA87" s="7"/>
      <c r="AB87" s="7"/>
      <c r="AC87" s="14">
        <f>AC84*AH84+AC83*AH83</f>
        <v>0</v>
      </c>
      <c r="AD87" s="14">
        <f>AD84*AH84+AD83*AH83</f>
        <v>-1</v>
      </c>
      <c r="AE87" s="14">
        <f>AE83*AH83+AE84*AH84</f>
        <v>-1</v>
      </c>
      <c r="AF87" s="14">
        <f>AF83*AH83+AF84*AH84</f>
        <v>0</v>
      </c>
      <c r="AG87" s="14">
        <f>AG83*AH83+AG84*AH84</f>
        <v>16</v>
      </c>
      <c r="AH87" s="14">
        <f>IF(AND(AD87&lt;&gt;0,AD88&lt;&gt;0),AD88,"0")</f>
        <v>-4</v>
      </c>
      <c r="AI87" s="14"/>
      <c r="AJ87" s="5"/>
      <c r="AK87" s="7"/>
      <c r="AL87" s="7"/>
      <c r="AM87" s="7"/>
      <c r="AN87" s="14">
        <f>AN84*AS84+AN83*AS83</f>
        <v>0</v>
      </c>
      <c r="AO87" s="14">
        <f>AO84*AS84+AO83*AS83</f>
        <v>-1</v>
      </c>
      <c r="AP87" s="14">
        <f>AP83*AS83+AP84*AS84</f>
        <v>-3</v>
      </c>
      <c r="AQ87" s="14">
        <f>AQ83*AS83+AQ84*AS84</f>
        <v>0</v>
      </c>
      <c r="AR87" s="14">
        <f>AR83*AS83+AR84*AS84</f>
        <v>-8</v>
      </c>
      <c r="AS87" s="14">
        <f>IF(AND(AO87&lt;&gt;0,AO88&lt;&gt;0),AO88,"0")</f>
        <v>-4</v>
      </c>
      <c r="AT87" s="14"/>
      <c r="AU87" s="5"/>
      <c r="AV87" s="7"/>
      <c r="AW87" s="7"/>
      <c r="AX87" s="7"/>
    </row>
    <row r="88" spans="1:50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14">
        <f>R85*X85+R83*X83</f>
        <v>0</v>
      </c>
      <c r="S88" s="14">
        <f>S85*X85+S83*X83</f>
        <v>-4</v>
      </c>
      <c r="T88" s="14">
        <f>T83*X83+T85*X85</f>
        <v>-1</v>
      </c>
      <c r="U88" s="14">
        <f>U83*X83+U85*X85</f>
        <v>0</v>
      </c>
      <c r="V88" s="14">
        <f>V85*X85+V83*X83</f>
        <v>-9</v>
      </c>
      <c r="W88" s="14">
        <f>IF(AND(S87&lt;&gt;0,S88&lt;&gt;0),-S87,"1")</f>
        <v>1</v>
      </c>
      <c r="X88" s="14" t="s">
        <v>12</v>
      </c>
      <c r="Y88" s="7"/>
      <c r="AA88" s="7"/>
      <c r="AB88" s="7"/>
      <c r="AC88" s="14">
        <f>AC85*AI85+AC83*AI83</f>
        <v>0</v>
      </c>
      <c r="AD88" s="14">
        <f>AD85*AI85+AD83*AI83</f>
        <v>-4</v>
      </c>
      <c r="AE88" s="14">
        <f>AE83*AI83+AE85*AI85</f>
        <v>0</v>
      </c>
      <c r="AF88" s="14">
        <f>AF83*AI83+AF85*AI85</f>
        <v>0</v>
      </c>
      <c r="AG88" s="14">
        <f>AG85*AI85+AG83*AI83</f>
        <v>5</v>
      </c>
      <c r="AH88" s="14">
        <f>IF(AND(AD87&lt;&gt;0,AD88&lt;&gt;0),-AD87,"1")</f>
        <v>1</v>
      </c>
      <c r="AI88" s="14" t="s">
        <v>12</v>
      </c>
      <c r="AJ88" s="7"/>
      <c r="AL88" s="7"/>
      <c r="AM88" s="7"/>
      <c r="AN88" s="14">
        <f>AN85*AT85+AN83*AT83</f>
        <v>0</v>
      </c>
      <c r="AO88" s="14">
        <f>AO85*AT85+AO83*AT83</f>
        <v>-4</v>
      </c>
      <c r="AP88" s="14">
        <f>AP83*AT83+AP85*AT85</f>
        <v>1</v>
      </c>
      <c r="AQ88" s="14">
        <f>AQ83*AT83+AQ85*AT85</f>
        <v>0</v>
      </c>
      <c r="AR88" s="14">
        <f>AR85*AT85+AR83*AT83</f>
        <v>13</v>
      </c>
      <c r="AS88" s="14">
        <f>IF(AND(AO87&lt;&gt;0,AO88&lt;&gt;0),-AO87,"1")</f>
        <v>1</v>
      </c>
      <c r="AT88" s="14" t="s">
        <v>12</v>
      </c>
      <c r="AU88" s="7"/>
      <c r="AW88" s="7"/>
      <c r="AX88" s="7"/>
    </row>
    <row r="89" spans="1:50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14">
        <f>R86</f>
        <v>-1</v>
      </c>
      <c r="S89" s="14">
        <f>S86</f>
        <v>1</v>
      </c>
      <c r="T89" s="14">
        <f>T86</f>
        <v>0</v>
      </c>
      <c r="U89" s="14">
        <f>U86</f>
        <v>0</v>
      </c>
      <c r="V89" s="14">
        <f>V86</f>
        <v>6</v>
      </c>
      <c r="W89" s="14">
        <f>IF(AND(S89&lt;&gt;0,S90&lt;&gt;0),S90,1)</f>
        <v>-1</v>
      </c>
      <c r="X89" s="14"/>
      <c r="Y89" s="5"/>
      <c r="Z89" s="7"/>
      <c r="AA89" s="7"/>
      <c r="AB89" s="7"/>
      <c r="AC89" s="14">
        <f>AC86</f>
        <v>-1</v>
      </c>
      <c r="AD89" s="14">
        <f>AD86</f>
        <v>1</v>
      </c>
      <c r="AE89" s="14">
        <f>AE86</f>
        <v>0</v>
      </c>
      <c r="AF89" s="14">
        <f>AF86</f>
        <v>0</v>
      </c>
      <c r="AG89" s="14">
        <f>AG86</f>
        <v>6</v>
      </c>
      <c r="AH89" s="14">
        <f>IF(AND(AD89&lt;&gt;0,AD90&lt;&gt;0),AD90,1)</f>
        <v>-1</v>
      </c>
      <c r="AI89" s="14"/>
      <c r="AJ89" s="5"/>
      <c r="AK89" s="7"/>
      <c r="AL89" s="7"/>
      <c r="AM89" s="7"/>
      <c r="AN89" s="14">
        <f>AN86</f>
        <v>-1</v>
      </c>
      <c r="AO89" s="14">
        <f>AO86</f>
        <v>1</v>
      </c>
      <c r="AP89" s="14">
        <f>AP86</f>
        <v>-1</v>
      </c>
      <c r="AQ89" s="14">
        <f>AQ86</f>
        <v>0</v>
      </c>
      <c r="AR89" s="14">
        <f>AR86</f>
        <v>-2</v>
      </c>
      <c r="AS89" s="14">
        <f>IF(AND(AO89&lt;&gt;0,AO90&lt;&gt;0),AO90,1)</f>
        <v>-1</v>
      </c>
      <c r="AT89" s="14"/>
      <c r="AU89" s="5"/>
      <c r="AV89" s="7"/>
      <c r="AW89" s="7"/>
      <c r="AX89" s="7"/>
    </row>
    <row r="90" spans="1:50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14">
        <f>R87</f>
        <v>0</v>
      </c>
      <c r="S90" s="14">
        <f>IF(AND(R87=0,S87=0,S88&lt;&gt;0),S88,S87)</f>
        <v>-1</v>
      </c>
      <c r="T90" s="14">
        <f>IF(AND(R87=0,S87=0,S88&lt;&gt;0),T88,T87)</f>
        <v>0</v>
      </c>
      <c r="U90" s="14">
        <f>IF(AND(R87=0,S87=0,S88&lt;&gt;0),U88,U87)</f>
        <v>0</v>
      </c>
      <c r="V90" s="14">
        <f>IF(AND(R87=0,S87=0,S88&lt;&gt;0),V88,V87)</f>
        <v>19</v>
      </c>
      <c r="W90" s="14">
        <f>IF(AND(S89&lt;&gt;0,S90&lt;&gt;0),-S89,0)</f>
        <v>-1</v>
      </c>
      <c r="X90" s="14"/>
      <c r="Y90" s="5"/>
      <c r="Z90" s="7"/>
      <c r="AA90" s="7"/>
      <c r="AB90" s="7"/>
      <c r="AC90" s="14">
        <f>AC87</f>
        <v>0</v>
      </c>
      <c r="AD90" s="14">
        <f>IF(AND(AC87=0,AD87=0,AD88&lt;&gt;0),AD88,AD87)</f>
        <v>-1</v>
      </c>
      <c r="AE90" s="14">
        <f>IF(AND(AC87=0,AD87=0,AD88&lt;&gt;0),AE88,AE87)</f>
        <v>-1</v>
      </c>
      <c r="AF90" s="14">
        <f>IF(AND(AC87=0,AD87=0,AD88&lt;&gt;0),AF88,AF87)</f>
        <v>0</v>
      </c>
      <c r="AG90" s="14">
        <f>IF(AND(AC87=0,AD87=0,AD88&lt;&gt;0),AG88,AG87)</f>
        <v>16</v>
      </c>
      <c r="AH90" s="14">
        <f>IF(AND(AD89&lt;&gt;0,AD90&lt;&gt;0),-AD89,0)</f>
        <v>-1</v>
      </c>
      <c r="AI90" s="14"/>
      <c r="AJ90" s="5"/>
      <c r="AK90" s="7"/>
      <c r="AL90" s="7"/>
      <c r="AM90" s="7"/>
      <c r="AN90" s="14">
        <f>AN87</f>
        <v>0</v>
      </c>
      <c r="AO90" s="14">
        <f>IF(AND(AN87=0,AO87=0,AO88&lt;&gt;0),AO88,AO87)</f>
        <v>-1</v>
      </c>
      <c r="AP90" s="14">
        <f>IF(AND(AN87=0,AO87=0,AO88&lt;&gt;0),AP88,AP87)</f>
        <v>-3</v>
      </c>
      <c r="AQ90" s="14">
        <f>IF(AND(AN87=0,AO87=0,AO88&lt;&gt;0),AQ88,AQ87)</f>
        <v>0</v>
      </c>
      <c r="AR90" s="14">
        <f>IF(AND(AN87=0,AO87=0,AO88&lt;&gt;0),AR88,AR87)</f>
        <v>-8</v>
      </c>
      <c r="AS90" s="14">
        <f>IF(AND(AO89&lt;&gt;0,AO90&lt;&gt;0),-AO89,0)</f>
        <v>-1</v>
      </c>
      <c r="AT90" s="14"/>
      <c r="AU90" s="5"/>
      <c r="AV90" s="7"/>
      <c r="AW90" s="7"/>
      <c r="AX90" s="7"/>
    </row>
    <row r="91" spans="1:50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14">
        <f>R88</f>
        <v>0</v>
      </c>
      <c r="S91" s="14">
        <f>IF(AND(R87=0,S87=0,S88&lt;&gt;0),S87,S88*W88+S87*W87)</f>
        <v>0</v>
      </c>
      <c r="T91" s="14">
        <f>IF(AND(R87=0,S87=0,S88&lt;&gt;0),T87,T88*W88+T87*W87)</f>
        <v>-1</v>
      </c>
      <c r="U91" s="14">
        <f>IF(AND(R87=0,S87=0,S88&lt;&gt;0),U87,U88*W88+U87*W87)</f>
        <v>0</v>
      </c>
      <c r="V91" s="14">
        <f>IF(AND(R87=0,S87=0,S88&lt;&gt;0),V87,V88*W88+V87*W87)</f>
        <v>-85</v>
      </c>
      <c r="W91" s="14"/>
      <c r="X91" s="14"/>
      <c r="Y91" s="4"/>
      <c r="Z91" s="7"/>
      <c r="AA91" s="7"/>
      <c r="AB91" s="7"/>
      <c r="AC91" s="14">
        <f>AC88</f>
        <v>0</v>
      </c>
      <c r="AD91" s="14">
        <f>IF(AND(AC87=0,AD87=0,AD88&lt;&gt;0),AD87,AD88*AH88+AD87*AH87)</f>
        <v>0</v>
      </c>
      <c r="AE91" s="14">
        <f>IF(AND(AC87=0,AD87=0,AD88&lt;&gt;0),AE87,AE88*AH88+AE87*AH87)</f>
        <v>4</v>
      </c>
      <c r="AF91" s="14">
        <f>IF(AND(AC87=0,AD87=0,AD88&lt;&gt;0),AF87,AF88*AH88+AF87*AH87)</f>
        <v>0</v>
      </c>
      <c r="AG91" s="14">
        <f>IF(AND(AC87=0,AD87=0,AD88&lt;&gt;0),AG87,AG88*AH88+AG87*AH87)</f>
        <v>-59</v>
      </c>
      <c r="AH91" s="14"/>
      <c r="AI91" s="14"/>
      <c r="AJ91" s="4"/>
      <c r="AK91" s="7"/>
      <c r="AL91" s="7"/>
      <c r="AM91" s="7"/>
      <c r="AN91" s="14">
        <f>AN88</f>
        <v>0</v>
      </c>
      <c r="AO91" s="14">
        <f>IF(AND(AN87=0,AO87=0,AO88&lt;&gt;0),AO87,AO88*AS88+AO87*AS87)</f>
        <v>0</v>
      </c>
      <c r="AP91" s="14">
        <f>IF(AND(AN87=0,AO87=0,AO88&lt;&gt;0),AP87,AP88*AS88+AP87*AS87)</f>
        <v>13</v>
      </c>
      <c r="AQ91" s="14">
        <f>IF(AND(AN87=0,AO87=0,AO88&lt;&gt;0),AQ87,AQ88*AS88+AQ87*AS87)</f>
        <v>0</v>
      </c>
      <c r="AR91" s="14">
        <f>IF(AND(AN87=0,AO87=0,AO88&lt;&gt;0),AR87,AR88*AS88+AR87*AS87)</f>
        <v>45</v>
      </c>
      <c r="AS91" s="14"/>
      <c r="AT91" s="14"/>
      <c r="AU91" s="4"/>
      <c r="AV91" s="7"/>
      <c r="AW91" s="7"/>
      <c r="AX91" s="7"/>
    </row>
    <row r="92" spans="1:50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14">
        <f>R89*W89+R90*W90</f>
        <v>1</v>
      </c>
      <c r="S92" s="14">
        <f>S89*W89+S90*W90</f>
        <v>0</v>
      </c>
      <c r="T92" s="14">
        <f>T89*W89+T90*W90</f>
        <v>0</v>
      </c>
      <c r="U92" s="14">
        <f>U89*W89+U90*W90</f>
        <v>0</v>
      </c>
      <c r="V92" s="14">
        <f>V89*W89+V90*W90</f>
        <v>-25</v>
      </c>
      <c r="W92" s="14">
        <f>IF(AND(T92&lt;&gt;0,T94&lt;&gt;0),T94,1)</f>
        <v>1</v>
      </c>
      <c r="X92" s="14"/>
      <c r="Y92" s="7"/>
      <c r="Z92" s="7"/>
      <c r="AA92" s="7"/>
      <c r="AB92" s="7"/>
      <c r="AC92" s="14">
        <f>AC89*AH89+AC90*AH90</f>
        <v>1</v>
      </c>
      <c r="AD92" s="14">
        <f>AD89*AH89+AD90*AH90</f>
        <v>0</v>
      </c>
      <c r="AE92" s="14">
        <f>AE89*AH89+AE90*AH90</f>
        <v>1</v>
      </c>
      <c r="AF92" s="14">
        <f>AF89*AH89+AF90*AH90</f>
        <v>0</v>
      </c>
      <c r="AG92" s="14">
        <f>AG89*AH89+AG90*AH90</f>
        <v>-22</v>
      </c>
      <c r="AH92" s="14">
        <f>IF(AND(AE92&lt;&gt;0,AE94&lt;&gt;0),AE94,1)</f>
        <v>4</v>
      </c>
      <c r="AI92" s="14"/>
      <c r="AJ92" s="7"/>
      <c r="AK92" s="7"/>
      <c r="AL92" s="7"/>
      <c r="AM92" s="7"/>
      <c r="AN92" s="14">
        <f>AN89*AS89+AN90*AS90</f>
        <v>1</v>
      </c>
      <c r="AO92" s="14">
        <f>AO89*AS89+AO90*AS90</f>
        <v>0</v>
      </c>
      <c r="AP92" s="14">
        <f>AP89*AS89+AP90*AS90</f>
        <v>4</v>
      </c>
      <c r="AQ92" s="14">
        <f>AQ89*AS89+AQ90*AS90</f>
        <v>0</v>
      </c>
      <c r="AR92" s="14">
        <f>AR89*AS89+AR90*AS90</f>
        <v>10</v>
      </c>
      <c r="AS92" s="14">
        <f>IF(AND(AP92&lt;&gt;0,AP94&lt;&gt;0),AP94,1)</f>
        <v>13</v>
      </c>
      <c r="AT92" s="14"/>
      <c r="AU92" s="7"/>
      <c r="AV92" s="7"/>
      <c r="AW92" s="7"/>
      <c r="AX92" s="7"/>
    </row>
    <row r="93" spans="1:50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14">
        <f>R90</f>
        <v>0</v>
      </c>
      <c r="S93" s="14">
        <f>IF(AND(R90=0,S90=0,S91&lt;&gt;0),S91,S90)</f>
        <v>-1</v>
      </c>
      <c r="T93" s="14">
        <f aca="true" t="shared" si="12" ref="T93:V94">T90</f>
        <v>0</v>
      </c>
      <c r="U93" s="14">
        <f t="shared" si="12"/>
        <v>0</v>
      </c>
      <c r="V93" s="14">
        <f t="shared" si="12"/>
        <v>19</v>
      </c>
      <c r="W93" s="14"/>
      <c r="X93" s="14">
        <f>IF(AND(T94&lt;&gt;0,T93&lt;&gt;0),T94,1)</f>
        <v>1</v>
      </c>
      <c r="Y93" s="7"/>
      <c r="Z93" s="7"/>
      <c r="AA93" s="7"/>
      <c r="AB93" s="7"/>
      <c r="AC93" s="14">
        <f>AC90</f>
        <v>0</v>
      </c>
      <c r="AD93" s="14">
        <f>IF(AND(AC90=0,AD90=0,AD91&lt;&gt;0),AD91,AD90)</f>
        <v>-1</v>
      </c>
      <c r="AE93" s="14">
        <f aca="true" t="shared" si="13" ref="AE93:AG94">AE90</f>
        <v>-1</v>
      </c>
      <c r="AF93" s="14">
        <f t="shared" si="13"/>
        <v>0</v>
      </c>
      <c r="AG93" s="14">
        <f t="shared" si="13"/>
        <v>16</v>
      </c>
      <c r="AH93" s="14"/>
      <c r="AI93" s="14">
        <f>IF(AND(AE94&lt;&gt;0,AE93&lt;&gt;0),AE94,1)</f>
        <v>4</v>
      </c>
      <c r="AJ93" s="7"/>
      <c r="AK93" s="7"/>
      <c r="AL93" s="7"/>
      <c r="AM93" s="7"/>
      <c r="AN93" s="14">
        <f>AN90</f>
        <v>0</v>
      </c>
      <c r="AO93" s="14">
        <f>IF(AND(AN90=0,AO90=0,AO91&lt;&gt;0),AO91,AO90)</f>
        <v>-1</v>
      </c>
      <c r="AP93" s="14">
        <f aca="true" t="shared" si="14" ref="AP93:AR94">AP90</f>
        <v>-3</v>
      </c>
      <c r="AQ93" s="14">
        <f t="shared" si="14"/>
        <v>0</v>
      </c>
      <c r="AR93" s="14">
        <f t="shared" si="14"/>
        <v>-8</v>
      </c>
      <c r="AS93" s="14"/>
      <c r="AT93" s="14">
        <f>IF(AND(AP94&lt;&gt;0,AP93&lt;&gt;0),AP94,1)</f>
        <v>13</v>
      </c>
      <c r="AU93" s="7"/>
      <c r="AV93" s="7"/>
      <c r="AW93" s="7"/>
      <c r="AX93" s="7"/>
    </row>
    <row r="94" spans="1:50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14">
        <f>R91</f>
        <v>0</v>
      </c>
      <c r="S94" s="14">
        <f>S91</f>
        <v>0</v>
      </c>
      <c r="T94" s="14">
        <f t="shared" si="12"/>
        <v>-1</v>
      </c>
      <c r="U94" s="14">
        <f t="shared" si="12"/>
        <v>0</v>
      </c>
      <c r="V94" s="14">
        <f t="shared" si="12"/>
        <v>-85</v>
      </c>
      <c r="W94" s="14">
        <f>IF(AND(T94&lt;&gt;0,T92&lt;&gt;0),-T92,0)</f>
        <v>0</v>
      </c>
      <c r="X94" s="14">
        <f>IF(AND(T94&lt;&gt;0,T93&lt;&gt;0),-T93,0)</f>
        <v>0</v>
      </c>
      <c r="Y94" s="14" t="s">
        <v>13</v>
      </c>
      <c r="Z94" s="14" t="s">
        <v>14</v>
      </c>
      <c r="AA94" s="14" t="s">
        <v>15</v>
      </c>
      <c r="AB94" s="14" t="s">
        <v>16</v>
      </c>
      <c r="AC94" s="14">
        <f>AC91</f>
        <v>0</v>
      </c>
      <c r="AD94" s="14">
        <f>AD91</f>
        <v>0</v>
      </c>
      <c r="AE94" s="14">
        <f t="shared" si="13"/>
        <v>4</v>
      </c>
      <c r="AF94" s="14">
        <f t="shared" si="13"/>
        <v>0</v>
      </c>
      <c r="AG94" s="14">
        <f t="shared" si="13"/>
        <v>-59</v>
      </c>
      <c r="AH94" s="14">
        <f>IF(AND(AE94&lt;&gt;0,AE92&lt;&gt;0),-AE92,0)</f>
        <v>-1</v>
      </c>
      <c r="AI94" s="14">
        <f>IF(AND(AE94&lt;&gt;0,AE93&lt;&gt;0),-AE93,0)</f>
        <v>1</v>
      </c>
      <c r="AJ94" s="14" t="s">
        <v>13</v>
      </c>
      <c r="AK94" s="14" t="s">
        <v>14</v>
      </c>
      <c r="AL94" s="14" t="s">
        <v>15</v>
      </c>
      <c r="AM94" s="14" t="s">
        <v>16</v>
      </c>
      <c r="AN94" s="14">
        <f>AN91</f>
        <v>0</v>
      </c>
      <c r="AO94" s="14">
        <f>AO91</f>
        <v>0</v>
      </c>
      <c r="AP94" s="14">
        <f t="shared" si="14"/>
        <v>13</v>
      </c>
      <c r="AQ94" s="14">
        <f t="shared" si="14"/>
        <v>0</v>
      </c>
      <c r="AR94" s="14">
        <f t="shared" si="14"/>
        <v>45</v>
      </c>
      <c r="AS94" s="14">
        <f>IF(AND(AP94&lt;&gt;0,AP92&lt;&gt;0),-AP92,0)</f>
        <v>-4</v>
      </c>
      <c r="AT94" s="14">
        <f>IF(AND(AP94&lt;&gt;0,AP93&lt;&gt;0),-AP93,0)</f>
        <v>3</v>
      </c>
      <c r="AU94" s="14" t="s">
        <v>13</v>
      </c>
      <c r="AV94" s="14" t="s">
        <v>14</v>
      </c>
      <c r="AW94" s="14" t="s">
        <v>15</v>
      </c>
      <c r="AX94" s="14" t="s">
        <v>16</v>
      </c>
    </row>
    <row r="95" spans="1:50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14">
        <f>R94*W94+R92*W92</f>
        <v>1</v>
      </c>
      <c r="S95" s="14">
        <f>S94*W94+S92*W92</f>
        <v>0</v>
      </c>
      <c r="T95" s="14">
        <f>T94*W94+T92*W92</f>
        <v>0</v>
      </c>
      <c r="U95" s="14">
        <f>U94*W94+U92*W92</f>
        <v>0</v>
      </c>
      <c r="V95" s="14">
        <f>V94*W94+V92*W92</f>
        <v>-25</v>
      </c>
      <c r="W95" s="14">
        <f>IF(AND(R96=0,S96=0,T96&lt;&gt;0),T96,1)</f>
        <v>1</v>
      </c>
      <c r="X95" s="14"/>
      <c r="Y95" s="14">
        <f>IF(Z96=999,999,IF(AND(Z96&lt;&gt;1111,Z96&lt;&gt;999,R95&lt;&gt;0),V95/R95,IF(AND(S95&lt;&gt;0,R95&lt;&gt;0,Z96=1111),"allg",IF(AND(S95=0,R95&lt;&gt;0,Z96=1111),V95/R95,IF(AND(Z96&lt;&gt;1111,R95=0,S95=0,V95&lt;&gt;0),"nicht lösbar","allg.")))))</f>
        <v>-25</v>
      </c>
      <c r="Z95" s="14"/>
      <c r="AA95" s="14"/>
      <c r="AB95" s="14"/>
      <c r="AC95" s="14">
        <f>AC94*AH94+AC92*AH92</f>
        <v>4</v>
      </c>
      <c r="AD95" s="14">
        <f>AD94*AH94+AD92*AH92</f>
        <v>0</v>
      </c>
      <c r="AE95" s="14">
        <f>AE94*AH94+AE92*AH92</f>
        <v>0</v>
      </c>
      <c r="AF95" s="14">
        <f>AF94*AH94+AF92*AH92</f>
        <v>0</v>
      </c>
      <c r="AG95" s="14">
        <f>AG94*AH94+AG92*AH92</f>
        <v>-29</v>
      </c>
      <c r="AH95" s="14">
        <f>IF(AND(AC96=0,AD96=0,AE96&lt;&gt;0),AE96,1)</f>
        <v>1</v>
      </c>
      <c r="AI95" s="14"/>
      <c r="AJ95" s="14">
        <f>IF(AK96=999,999,IF(AND(AK96&lt;&gt;1111,AK96&lt;&gt;999,AC95&lt;&gt;0),AG95/AC95,IF(AND(AD95&lt;&gt;0,AC95&lt;&gt;0,AK96=1111),"allg",IF(AND(AD95=0,AC95&lt;&gt;0,AK96=1111),AG95/AC95,IF(AND(AK96&lt;&gt;1111,AC95=0,AD95=0,AG95&lt;&gt;0),"nicht lösbar","allg.")))))</f>
        <v>-7.25</v>
      </c>
      <c r="AK95" s="14"/>
      <c r="AL95" s="14"/>
      <c r="AM95" s="14"/>
      <c r="AN95" s="14">
        <f>AN94*AS94+AN92*AS92</f>
        <v>13</v>
      </c>
      <c r="AO95" s="14">
        <f>AO94*AS94+AO92*AS92</f>
        <v>0</v>
      </c>
      <c r="AP95" s="14">
        <f>AP94*AS94+AP92*AS92</f>
        <v>0</v>
      </c>
      <c r="AQ95" s="14">
        <f>AQ94*AS94+AQ92*AS92</f>
        <v>0</v>
      </c>
      <c r="AR95" s="14">
        <f>AR94*AS94+AR92*AS92</f>
        <v>-50</v>
      </c>
      <c r="AS95" s="14">
        <f>IF(AND(AN96=0,AO96=0,AP96&lt;&gt;0),AP96,1)</f>
        <v>1</v>
      </c>
      <c r="AT95" s="14"/>
      <c r="AU95" s="14">
        <f>IF(AV96=999,999,IF(AND(AV96&lt;&gt;1111,AV96&lt;&gt;999,AN95&lt;&gt;0),AR95/AN95,IF(AND(AO95&lt;&gt;0,AN95&lt;&gt;0,AV96=1111),"allg",IF(AND(AO95=0,AN95&lt;&gt;0,AV96=1111),AR95/AN95,IF(AND(AV96&lt;&gt;1111,AN95=0,AO95=0,AR95&lt;&gt;0),"nicht lösbar","allg.")))))</f>
        <v>-3.8461538461538463</v>
      </c>
      <c r="AV95" s="14"/>
      <c r="AW95" s="14"/>
      <c r="AX95" s="14"/>
    </row>
    <row r="96" spans="1:50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14">
        <f>R94*X94+R93*X93</f>
        <v>0</v>
      </c>
      <c r="S96" s="14">
        <f>S94*X94+S93*X93</f>
        <v>-1</v>
      </c>
      <c r="T96" s="14">
        <f>T94*X94+T93*X93</f>
        <v>0</v>
      </c>
      <c r="U96" s="14">
        <f>U94*X94+U93*X93</f>
        <v>0</v>
      </c>
      <c r="V96" s="14">
        <f>V94*X94+V93*X93</f>
        <v>19</v>
      </c>
      <c r="W96" s="14">
        <f>IF(AND(R96=0,S96=0,T96&lt;&gt;0),-T95,0)</f>
        <v>0</v>
      </c>
      <c r="X96" s="14"/>
      <c r="Y96" s="14"/>
      <c r="Z96" s="14">
        <f>IF(AA97=999,999,IF(AND(R96=0,S96&lt;&gt;0),V96/S96,IF(AND(R96=0,S96=0,V96=0),1111,IF(AND(R96=0,S96=0,V96&lt;&gt;0),999,"hab auch keine Ahnung"))))</f>
        <v>-19</v>
      </c>
      <c r="AA96" s="14"/>
      <c r="AB96" s="14"/>
      <c r="AC96" s="14">
        <f>AC94*AI94+AC93*AI93</f>
        <v>0</v>
      </c>
      <c r="AD96" s="14">
        <f>AD94*AI94+AD93*AI93</f>
        <v>-4</v>
      </c>
      <c r="AE96" s="14">
        <f>AE94*AI94+AE93*AI93</f>
        <v>0</v>
      </c>
      <c r="AF96" s="14">
        <f>AF94*AI94+AF93*AI93</f>
        <v>0</v>
      </c>
      <c r="AG96" s="14">
        <f>AG94*AI94+AG93*AI93</f>
        <v>5</v>
      </c>
      <c r="AH96" s="14">
        <f>IF(AND(AC96=0,AD96=0,AE96&lt;&gt;0),-AE95,0)</f>
        <v>0</v>
      </c>
      <c r="AI96" s="14"/>
      <c r="AJ96" s="14"/>
      <c r="AK96" s="14">
        <f>IF(AL97=999,999,IF(AND(AC96=0,AD96&lt;&gt;0),AG96/AD96,IF(AND(AC96=0,AD96=0,AG96=0),1111,IF(AND(AC96=0,AD96=0,AG96&lt;&gt;0),999,"hab auch keine Ahnung"))))</f>
        <v>-1.25</v>
      </c>
      <c r="AL96" s="14"/>
      <c r="AM96" s="14"/>
      <c r="AN96" s="14">
        <f>AN94*AT94+AN93*AT93</f>
        <v>0</v>
      </c>
      <c r="AO96" s="14">
        <f>AO94*AT94+AO93*AT93</f>
        <v>-13</v>
      </c>
      <c r="AP96" s="14">
        <f>AP94*AT94+AP93*AT93</f>
        <v>0</v>
      </c>
      <c r="AQ96" s="14">
        <f>AQ94*AT94+AQ93*AT93</f>
        <v>0</v>
      </c>
      <c r="AR96" s="14">
        <f>AR94*AT94+AR93*AT93</f>
        <v>31</v>
      </c>
      <c r="AS96" s="14">
        <f>IF(AND(AN96=0,AO96=0,AP96&lt;&gt;0),-AP95,0)</f>
        <v>0</v>
      </c>
      <c r="AT96" s="14"/>
      <c r="AU96" s="14"/>
      <c r="AV96" s="14">
        <f>IF(AW97=999,999,IF(AND(AN96=0,AO96&lt;&gt;0),AR96/AO96,IF(AND(AN96=0,AO96=0,AR96=0),1111,IF(AND(AN96=0,AO96=0,AR96&lt;&gt;0),999,"hab auch keine Ahnung"))))</f>
        <v>-2.3846153846153846</v>
      </c>
      <c r="AW96" s="14"/>
      <c r="AX96" s="14"/>
    </row>
    <row r="97" spans="1:50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14">
        <f>R94</f>
        <v>0</v>
      </c>
      <c r="S97" s="14">
        <f>S94</f>
        <v>0</v>
      </c>
      <c r="T97" s="14">
        <f>T94</f>
        <v>-1</v>
      </c>
      <c r="U97" s="14">
        <f>U94</f>
        <v>0</v>
      </c>
      <c r="V97" s="14">
        <f>V94</f>
        <v>-85</v>
      </c>
      <c r="W97" s="14"/>
      <c r="X97" s="14"/>
      <c r="Y97" s="14"/>
      <c r="Z97" s="14"/>
      <c r="AA97" s="14">
        <f>IF(AND(R97=0,S97=0,T97&lt;&gt;0),V97/T97,IF(AND(R97=0,S97=0,T97=0,V97=0),1111,IF(AND(R97=0,S97=0,T97=0,V97&lt;&gt;0),999,"hab auch keine Ahnung")))</f>
        <v>85</v>
      </c>
      <c r="AB97" s="14"/>
      <c r="AC97" s="14">
        <f>AC94</f>
        <v>0</v>
      </c>
      <c r="AD97" s="14">
        <f>AD94</f>
        <v>0</v>
      </c>
      <c r="AE97" s="14">
        <f>AE94</f>
        <v>4</v>
      </c>
      <c r="AF97" s="14">
        <f>AF94</f>
        <v>0</v>
      </c>
      <c r="AG97" s="14">
        <f>AG94</f>
        <v>-59</v>
      </c>
      <c r="AH97" s="14"/>
      <c r="AI97" s="14"/>
      <c r="AJ97" s="14"/>
      <c r="AK97" s="14"/>
      <c r="AL97" s="14">
        <f>IF(AND(AC97=0,AD97=0,AE97&lt;&gt;0),AG97/AE97,IF(AND(AC97=0,AD97=0,AE97=0,AG97=0),1111,IF(AND(AC97=0,AD97=0,AE97=0,AG97&lt;&gt;0),999,"hab auch keine Ahnung")))</f>
        <v>-14.75</v>
      </c>
      <c r="AM97" s="14"/>
      <c r="AN97" s="14">
        <f>AN94</f>
        <v>0</v>
      </c>
      <c r="AO97" s="14">
        <f>AO94</f>
        <v>0</v>
      </c>
      <c r="AP97" s="14">
        <f>AP94</f>
        <v>13</v>
      </c>
      <c r="AQ97" s="14">
        <f>AQ94</f>
        <v>0</v>
      </c>
      <c r="AR97" s="14">
        <f>AR94</f>
        <v>45</v>
      </c>
      <c r="AS97" s="14"/>
      <c r="AT97" s="14"/>
      <c r="AU97" s="14"/>
      <c r="AV97" s="14"/>
      <c r="AW97" s="14">
        <f>IF(AND(AN97=0,AO97=0,AP97&lt;&gt;0),AR97/AP97,IF(AND(AN97=0,AO97=0,AP97=0,AR97=0),1111,IF(AND(AN97=0,AO97=0,AP97=0,AR97&lt;&gt;0),999,"hab auch keine Ahnung")))</f>
        <v>3.4615384615384617</v>
      </c>
      <c r="AX97" s="14"/>
    </row>
    <row r="98" spans="1:50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14">
        <f>IF(R95&lt;&gt;0,R95,IF(AND(R95=0,R96&lt;&gt;0),R96,R95))</f>
        <v>1</v>
      </c>
      <c r="S98" s="14">
        <f>IF(AND(R95=0,R96=0,S95=0,S96&lt;&gt;0),S96,S95)</f>
        <v>0</v>
      </c>
      <c r="T98" s="14">
        <f>IF(AND(R95=0,R96=0,S95=0,S96&lt;&gt;0),T96,T95)</f>
        <v>0</v>
      </c>
      <c r="U98" s="14">
        <f>IF(AND(R95=0,R96=0,S95=0,S96&lt;&gt;0),U96,U95)</f>
        <v>0</v>
      </c>
      <c r="V98" s="14">
        <f>IF(AND(R95=0,R96=0,S95=0,S96&lt;&gt;0),V96,V95)</f>
        <v>-25</v>
      </c>
      <c r="W98" s="14">
        <f>IF(AND(R98=0,R99=0,R100=0,T99&lt;&gt;0),T99,IF(AND(R98&lt;&gt;0,S98=0,T98=0,U98=0,R99=0,S99=0,T99=0),1,IF(AND(R98&lt;&gt;0,S98=0,S99=0),T99,IF(AND(R98=0,S98&lt;&gt;0,T98=0,U98=0,R99=0,S99=0,T99=0,R100=0),1,1))))</f>
        <v>1</v>
      </c>
      <c r="X98" s="14"/>
      <c r="Y98" s="14">
        <f>U98</f>
        <v>0</v>
      </c>
      <c r="Z98" s="14">
        <f>IF(AA99=999,999,IF(AND(AA99&lt;&gt;1111,AA99&lt;&gt;999,R98&lt;&gt;0),V98/R98,IF(AND(S98&lt;&gt;0,R98=0),V98/S98,IF(AND(R98=0,S98=0,T98&lt;&gt;0),V98/T98,IF(AND(R98=0,S98=0,T98=0,U98&lt;&gt;0),V98/U98,IF(AND(R98=0,S98=0,T98=0,U98=0,V98=0),1111,999))))))</f>
        <v>-25</v>
      </c>
      <c r="AA98" s="14"/>
      <c r="AB98" s="14"/>
      <c r="AC98" s="14">
        <f>IF(AC95&lt;&gt;0,AC95,IF(AND(AC95=0,AC96&lt;&gt;0),AC96,AC95))</f>
        <v>4</v>
      </c>
      <c r="AD98" s="14">
        <f>IF(AND(AC95=0,AC96=0,AD95=0,AD96&lt;&gt;0),AD96,AD95)</f>
        <v>0</v>
      </c>
      <c r="AE98" s="14">
        <f>IF(AND(AC95=0,AC96=0,AD95=0,AD96&lt;&gt;0),AE96,AE95)</f>
        <v>0</v>
      </c>
      <c r="AF98" s="14">
        <f>IF(AND(AC95=0,AC96=0,AD95=0,AD96&lt;&gt;0),AF96,AF95)</f>
        <v>0</v>
      </c>
      <c r="AG98" s="14">
        <f>IF(AND(AC95=0,AC96=0,AD95=0,AD96&lt;&gt;0),AG96,AG95)</f>
        <v>-29</v>
      </c>
      <c r="AH98" s="14">
        <f>IF(AND(AC98=0,AC99=0,AC100=0,AE99&lt;&gt;0),AE99,IF(AND(AC98&lt;&gt;0,AD98=0,AE98=0,AF98=0,AC99=0,AD99=0,AE99=0),1,IF(AND(AC98&lt;&gt;0,AD98=0,AD99=0),AE99,IF(AND(AC98=0,AD98&lt;&gt;0,AE98=0,AF98=0,AC99=0,AD99=0,AE99=0,AC100=0),1,1))))</f>
        <v>1</v>
      </c>
      <c r="AI98" s="14"/>
      <c r="AJ98" s="14">
        <f>AF98</f>
        <v>0</v>
      </c>
      <c r="AK98" s="14">
        <f>IF(AL99=999,999,IF(AND(AL99&lt;&gt;1111,AL99&lt;&gt;999,AC98&lt;&gt;0),AG98/AC98,IF(AND(AD98&lt;&gt;0,AC98=0),AG98/AD98,IF(AND(AC98=0,AD98=0,AE98&lt;&gt;0),AG98/AE98,IF(AND(AC98=0,AD98=0,AE98=0,AF98&lt;&gt;0),AG98/AF98,IF(AND(AC98=0,AD98=0,AE98=0,AF98=0,AG98=0),1111,999))))))</f>
        <v>-7.25</v>
      </c>
      <c r="AL98" s="14"/>
      <c r="AM98" s="14"/>
      <c r="AN98" s="14">
        <f>IF(AN95&lt;&gt;0,AN95,IF(AND(AN95=0,AN96&lt;&gt;0),AN96,AN95))</f>
        <v>13</v>
      </c>
      <c r="AO98" s="14">
        <f>IF(AND(AN95=0,AN96=0,AO95=0,AO96&lt;&gt;0),AO96,AO95)</f>
        <v>0</v>
      </c>
      <c r="AP98" s="14">
        <f>IF(AND(AN95=0,AN96=0,AO95=0,AO96&lt;&gt;0),AP96,AP95)</f>
        <v>0</v>
      </c>
      <c r="AQ98" s="14">
        <f>IF(AND(AN95=0,AN96=0,AO95=0,AO96&lt;&gt;0),AQ96,AQ95)</f>
        <v>0</v>
      </c>
      <c r="AR98" s="14">
        <f>IF(AND(AN95=0,AN96=0,AO95=0,AO96&lt;&gt;0),AR96,AR95)</f>
        <v>-50</v>
      </c>
      <c r="AS98" s="14">
        <f>IF(AND(AN98=0,AN99=0,AN100=0,AP99&lt;&gt;0),AP99,IF(AND(AN98&lt;&gt;0,AO98=0,AP98=0,AQ98=0,AN99=0,AO99=0,AP99=0),1,IF(AND(AN98&lt;&gt;0,AO98=0,AO99=0),AP99,IF(AND(AN98=0,AO98&lt;&gt;0,AP98=0,AQ98=0,AN99=0,AO99=0,AP99=0,AN100=0),1,1))))</f>
        <v>1</v>
      </c>
      <c r="AT98" s="14"/>
      <c r="AU98" s="14">
        <f>AQ98</f>
        <v>0</v>
      </c>
      <c r="AV98" s="14">
        <f>IF(AW99=999,999,IF(AND(AW99&lt;&gt;1111,AW99&lt;&gt;999,AN98&lt;&gt;0),AR98/AN98,IF(AND(AO98&lt;&gt;0,AN98=0),AR98/AO98,IF(AND(AN98=0,AO98=0,AP98&lt;&gt;0),AR98/AP98,IF(AND(AN98=0,AO98=0,AP98=0,AQ98&lt;&gt;0),AR98/AQ98,IF(AND(AN98=0,AO98=0,AP98=0,AQ98=0,AR98=0),1111,999))))))</f>
        <v>-3.8461538461538463</v>
      </c>
      <c r="AW98" s="14"/>
      <c r="AX98" s="14"/>
    </row>
    <row r="99" spans="1:50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14">
        <f>R96</f>
        <v>0</v>
      </c>
      <c r="S99" s="14">
        <f>IF(AND(R95=0,R96=0,S95=0,S96&lt;&gt;0),S95,S96)</f>
        <v>-1</v>
      </c>
      <c r="T99" s="14">
        <f>IF(AND(R95=0,R96=0,S95=0,S96&lt;&gt;0),T95,T96)</f>
        <v>0</v>
      </c>
      <c r="U99" s="14">
        <f>IF(AND(R95=0,R96=0,S95=0,S96&lt;&gt;0),U95,U96)</f>
        <v>0</v>
      </c>
      <c r="V99" s="14">
        <f>IF(AND(R95=0,R96=0,S95=0,S96&lt;&gt;0),V95,V96)</f>
        <v>19</v>
      </c>
      <c r="W99" s="14">
        <f>IF(AND(R98=0,R99=0,R100=0),-T98,IF(AND(R98&lt;&gt;0,R99=0,S98=0,S99=0),-T98,0))</f>
        <v>0</v>
      </c>
      <c r="X99" s="14"/>
      <c r="Y99" s="14"/>
      <c r="Z99" s="14">
        <f>U99</f>
        <v>0</v>
      </c>
      <c r="AA99" s="14">
        <f>IF(AB100=999,999,IF(AND(R99=0,S99&lt;&gt;0),V99/S99,IF(AND(R99=0,S99=0,T99&lt;&gt;0),V99/T99,IF(AND(R99=0,S99=0,T99=0,U99&lt;&gt;0),V99/U99,IF(AND(R99=0,S99=0,T99=0,U99=0,V99=0),1111,999)))))</f>
        <v>-19</v>
      </c>
      <c r="AB99" s="14"/>
      <c r="AC99" s="14">
        <f>AC96</f>
        <v>0</v>
      </c>
      <c r="AD99" s="14">
        <f>IF(AND(AC95=0,AC96=0,AD95=0,AD96&lt;&gt;0),AD95,AD96)</f>
        <v>-4</v>
      </c>
      <c r="AE99" s="14">
        <f>IF(AND(AC95=0,AC96=0,AD95=0,AD96&lt;&gt;0),AE95,AE96)</f>
        <v>0</v>
      </c>
      <c r="AF99" s="14">
        <f>IF(AND(AC95=0,AC96=0,AD95=0,AD96&lt;&gt;0),AF95,AF96)</f>
        <v>0</v>
      </c>
      <c r="AG99" s="14">
        <f>IF(AND(AC95=0,AC96=0,AD95=0,AD96&lt;&gt;0),AG95,AG96)</f>
        <v>5</v>
      </c>
      <c r="AH99" s="14">
        <f>IF(AND(AC98=0,AC99=0,AC100=0),-AE98,IF(AND(AC98&lt;&gt;0,AC99=0,AD98=0,AD99=0),-AE98,0))</f>
        <v>0</v>
      </c>
      <c r="AI99" s="14"/>
      <c r="AJ99" s="14"/>
      <c r="AK99" s="14">
        <f>AF99</f>
        <v>0</v>
      </c>
      <c r="AL99" s="14">
        <f>IF(AM100=999,999,IF(AND(AC99=0,AD99&lt;&gt;0),AG99/AD99,IF(AND(AC99=0,AD99=0,AE99&lt;&gt;0),AG99/AE99,IF(AND(AC99=0,AD99=0,AE99=0,AF99&lt;&gt;0),AG99/AF99,IF(AND(AC99=0,AD99=0,AE99=0,AF99=0,AG99=0),1111,999)))))</f>
        <v>-1.25</v>
      </c>
      <c r="AM99" s="14"/>
      <c r="AN99" s="14">
        <f>AN96</f>
        <v>0</v>
      </c>
      <c r="AO99" s="14">
        <f>IF(AND(AN95=0,AN96=0,AO95=0,AO96&lt;&gt;0),AO95,AO96)</f>
        <v>-13</v>
      </c>
      <c r="AP99" s="14">
        <f>IF(AND(AN95=0,AN96=0,AO95=0,AO96&lt;&gt;0),AP95,AP96)</f>
        <v>0</v>
      </c>
      <c r="AQ99" s="14">
        <f>IF(AND(AN95=0,AN96=0,AO95=0,AO96&lt;&gt;0),AQ95,AQ96)</f>
        <v>0</v>
      </c>
      <c r="AR99" s="14">
        <f>IF(AND(AN95=0,AN96=0,AO95=0,AO96&lt;&gt;0),AR95,AR96)</f>
        <v>31</v>
      </c>
      <c r="AS99" s="14">
        <f>IF(AND(AN98=0,AN99=0,AN100=0),-AP98,IF(AND(AN98&lt;&gt;0,AN99=0,AO98=0,AO99=0),-AP98,0))</f>
        <v>0</v>
      </c>
      <c r="AT99" s="14"/>
      <c r="AU99" s="14"/>
      <c r="AV99" s="14">
        <f>AQ99</f>
        <v>0</v>
      </c>
      <c r="AW99" s="14">
        <f>IF(AX100=999,999,IF(AND(AN99=0,AO99&lt;&gt;0),AR99/AO99,IF(AND(AN99=0,AO99=0,AP99&lt;&gt;0),AR99/AP99,IF(AND(AN99=0,AO99=0,AP99=0,AQ99&lt;&gt;0),AR99/AQ99,IF(AND(AN99=0,AO99=0,AP99=0,AQ99=0,AR99=0),1111,999)))))</f>
        <v>-2.3846153846153846</v>
      </c>
      <c r="AX99" s="14"/>
    </row>
    <row r="100" spans="2:50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14">
        <f>R97</f>
        <v>0</v>
      </c>
      <c r="S100" s="14">
        <f>S97</f>
        <v>0</v>
      </c>
      <c r="T100" s="14">
        <f>ROUND(IF(T97&lt;&gt;0,T97/T97,T97),3)</f>
        <v>1</v>
      </c>
      <c r="U100" s="14">
        <f>ROUND(IF(T97&lt;&gt;0,U97/T97,U97),3)</f>
        <v>0</v>
      </c>
      <c r="V100" s="14">
        <f>ROUND(IF(T97&lt;&gt;0,V97/T97,V97),3)</f>
        <v>85</v>
      </c>
      <c r="W100" s="14"/>
      <c r="X100" s="14"/>
      <c r="Y100" s="14"/>
      <c r="Z100" s="14"/>
      <c r="AA100" s="14">
        <f>U100</f>
        <v>0</v>
      </c>
      <c r="AB100" s="14">
        <f>IF(AND(R100=0,S100=0,T100&lt;&gt;0),V100/T100,IF(AND(R100=0,S100=0,T100=0,V100=0),1111,IF(AND(R100=0,S100=0,T100=0,V100&lt;&gt;0),999,"hab auch keine Ahnung")))</f>
        <v>85</v>
      </c>
      <c r="AC100" s="14">
        <f>AC97</f>
        <v>0</v>
      </c>
      <c r="AD100" s="14">
        <f>AD97</f>
        <v>0</v>
      </c>
      <c r="AE100" s="14">
        <f>ROUND(IF(AE97&lt;&gt;0,AE97/AE97,AE97),3)</f>
        <v>1</v>
      </c>
      <c r="AF100" s="14">
        <f>ROUND(IF(AE97&lt;&gt;0,AF97/AE97,AF97),3)</f>
        <v>0</v>
      </c>
      <c r="AG100" s="14">
        <f>ROUND(IF(AE97&lt;&gt;0,AG97/AE97,AG97),3)</f>
        <v>-14.75</v>
      </c>
      <c r="AH100" s="14"/>
      <c r="AI100" s="14"/>
      <c r="AJ100" s="14"/>
      <c r="AK100" s="14"/>
      <c r="AL100" s="14">
        <f>AF100</f>
        <v>0</v>
      </c>
      <c r="AM100" s="14">
        <f>IF(AND(AC100=0,AD100=0,AE100&lt;&gt;0),AG100/AE100,IF(AND(AC100=0,AD100=0,AE100=0,AG100=0),1111,IF(AND(AC100=0,AD100=0,AE100=0,AG100&lt;&gt;0),999,"hab auch keine Ahnung")))</f>
        <v>-14.75</v>
      </c>
      <c r="AN100" s="14">
        <f>AN97</f>
        <v>0</v>
      </c>
      <c r="AO100" s="14">
        <f>AO97</f>
        <v>0</v>
      </c>
      <c r="AP100" s="14">
        <f>ROUND(IF(AP97&lt;&gt;0,AP97/AP97,AP97),3)</f>
        <v>1</v>
      </c>
      <c r="AQ100" s="14">
        <f>ROUND(IF(AP97&lt;&gt;0,AQ97/AP97,AQ97),3)</f>
        <v>0</v>
      </c>
      <c r="AR100" s="14">
        <f>ROUND(IF(AP97&lt;&gt;0,AR97/AP97,AR97),3)</f>
        <v>3.462</v>
      </c>
      <c r="AS100" s="14"/>
      <c r="AT100" s="14"/>
      <c r="AU100" s="14"/>
      <c r="AV100" s="14"/>
      <c r="AW100" s="14">
        <f>AQ100</f>
        <v>0</v>
      </c>
      <c r="AX100" s="14">
        <f>IF(AND(AN100=0,AO100=0,AP100&lt;&gt;0),AR100/AP100,IF(AND(AN100=0,AO100=0,AP100=0,AR100=0),1111,IF(AND(AN100=0,AO100=0,AP100=0,AR100&lt;&gt;0),999,"hab auch keine Ahnung")))</f>
        <v>3.462</v>
      </c>
    </row>
    <row r="101" spans="2:50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14">
        <f>R98*W98+R99*W99</f>
        <v>1</v>
      </c>
      <c r="S101" s="14">
        <f>S98*W98+S99*W99</f>
        <v>0</v>
      </c>
      <c r="T101" s="14">
        <f>T98*W98+T99*W99</f>
        <v>0</v>
      </c>
      <c r="U101" s="14">
        <f>U98*W98+U99*W99</f>
        <v>0</v>
      </c>
      <c r="V101" s="14">
        <f>V98*W98+V99*W99</f>
        <v>-25</v>
      </c>
      <c r="W101" s="14"/>
      <c r="X101" s="14"/>
      <c r="Y101" s="14"/>
      <c r="Z101" s="14"/>
      <c r="AA101" s="14"/>
      <c r="AB101" s="14"/>
      <c r="AC101" s="14">
        <f>AC98*AH98+AC99*AH99</f>
        <v>4</v>
      </c>
      <c r="AD101" s="14">
        <f>AD98*AH98+AD99*AH99</f>
        <v>0</v>
      </c>
      <c r="AE101" s="14">
        <f>AE98*AH98+AE99*AH99</f>
        <v>0</v>
      </c>
      <c r="AF101" s="14">
        <f>AF98*AH98+AF99*AH99</f>
        <v>0</v>
      </c>
      <c r="AG101" s="14">
        <f>AG98*AH98+AG99*AH99</f>
        <v>-29</v>
      </c>
      <c r="AH101" s="14"/>
      <c r="AI101" s="14"/>
      <c r="AJ101" s="14"/>
      <c r="AK101" s="14"/>
      <c r="AL101" s="14"/>
      <c r="AM101" s="14"/>
      <c r="AN101" s="14">
        <f>AN98*AS98+AN99*AS99</f>
        <v>13</v>
      </c>
      <c r="AO101" s="14">
        <f>AO98*AS98+AO99*AS99</f>
        <v>0</v>
      </c>
      <c r="AP101" s="14">
        <f>AP98*AS98+AP99*AS99</f>
        <v>0</v>
      </c>
      <c r="AQ101" s="14">
        <f>AQ98*AS98+AQ99*AS99</f>
        <v>0</v>
      </c>
      <c r="AR101" s="14">
        <f>AR98*AS98+AR99*AS99</f>
        <v>-50</v>
      </c>
      <c r="AS101" s="14"/>
      <c r="AT101" s="14"/>
      <c r="AU101" s="14"/>
      <c r="AV101" s="14"/>
      <c r="AW101" s="14"/>
      <c r="AX101" s="14"/>
    </row>
    <row r="102" spans="2:50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14">
        <f aca="true" t="shared" si="15" ref="R102:V103">R99</f>
        <v>0</v>
      </c>
      <c r="S102" s="14">
        <f t="shared" si="15"/>
        <v>-1</v>
      </c>
      <c r="T102" s="14">
        <f t="shared" si="15"/>
        <v>0</v>
      </c>
      <c r="U102" s="14">
        <f t="shared" si="15"/>
        <v>0</v>
      </c>
      <c r="V102" s="14">
        <f t="shared" si="15"/>
        <v>19</v>
      </c>
      <c r="W102" s="14"/>
      <c r="X102" s="14"/>
      <c r="Y102" s="14"/>
      <c r="Z102" s="14"/>
      <c r="AA102" s="14"/>
      <c r="AB102" s="14"/>
      <c r="AC102" s="14">
        <f aca="true" t="shared" si="16" ref="AC102:AG103">AC99</f>
        <v>0</v>
      </c>
      <c r="AD102" s="14">
        <f t="shared" si="16"/>
        <v>-4</v>
      </c>
      <c r="AE102" s="14">
        <f t="shared" si="16"/>
        <v>0</v>
      </c>
      <c r="AF102" s="14">
        <f t="shared" si="16"/>
        <v>0</v>
      </c>
      <c r="AG102" s="14">
        <f t="shared" si="16"/>
        <v>5</v>
      </c>
      <c r="AH102" s="14"/>
      <c r="AI102" s="14"/>
      <c r="AJ102" s="14"/>
      <c r="AK102" s="14"/>
      <c r="AL102" s="14"/>
      <c r="AM102" s="14"/>
      <c r="AN102" s="14">
        <f aca="true" t="shared" si="17" ref="AN102:AR103">AN99</f>
        <v>0</v>
      </c>
      <c r="AO102" s="14">
        <f t="shared" si="17"/>
        <v>-13</v>
      </c>
      <c r="AP102" s="14">
        <f t="shared" si="17"/>
        <v>0</v>
      </c>
      <c r="AQ102" s="14">
        <f t="shared" si="17"/>
        <v>0</v>
      </c>
      <c r="AR102" s="14">
        <f t="shared" si="17"/>
        <v>31</v>
      </c>
      <c r="AS102" s="14"/>
      <c r="AT102" s="14"/>
      <c r="AU102" s="14"/>
      <c r="AV102" s="14"/>
      <c r="AW102" s="14"/>
      <c r="AX102" s="14"/>
    </row>
    <row r="103" spans="2:50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14">
        <f t="shared" si="15"/>
        <v>0</v>
      </c>
      <c r="S103" s="14">
        <f t="shared" si="15"/>
        <v>0</v>
      </c>
      <c r="T103" s="14">
        <f t="shared" si="15"/>
        <v>1</v>
      </c>
      <c r="U103" s="14">
        <f t="shared" si="15"/>
        <v>0</v>
      </c>
      <c r="V103" s="14">
        <f t="shared" si="15"/>
        <v>85</v>
      </c>
      <c r="W103" s="14"/>
      <c r="X103" s="14"/>
      <c r="Y103" s="14"/>
      <c r="Z103" s="14"/>
      <c r="AA103" s="14"/>
      <c r="AB103" s="14"/>
      <c r="AC103" s="14">
        <f t="shared" si="16"/>
        <v>0</v>
      </c>
      <c r="AD103" s="14">
        <f t="shared" si="16"/>
        <v>0</v>
      </c>
      <c r="AE103" s="14">
        <f t="shared" si="16"/>
        <v>1</v>
      </c>
      <c r="AF103" s="14">
        <f t="shared" si="16"/>
        <v>0</v>
      </c>
      <c r="AG103" s="14">
        <f t="shared" si="16"/>
        <v>-14.75</v>
      </c>
      <c r="AH103" s="14"/>
      <c r="AI103" s="14"/>
      <c r="AJ103" s="14"/>
      <c r="AK103" s="14"/>
      <c r="AL103" s="14"/>
      <c r="AM103" s="14"/>
      <c r="AN103" s="14">
        <f t="shared" si="17"/>
        <v>0</v>
      </c>
      <c r="AO103" s="14">
        <f t="shared" si="17"/>
        <v>0</v>
      </c>
      <c r="AP103" s="14">
        <f t="shared" si="17"/>
        <v>1</v>
      </c>
      <c r="AQ103" s="14">
        <f t="shared" si="17"/>
        <v>0</v>
      </c>
      <c r="AR103" s="14">
        <f t="shared" si="17"/>
        <v>3.462</v>
      </c>
      <c r="AS103" s="14"/>
      <c r="AT103" s="14"/>
      <c r="AU103" s="14"/>
      <c r="AV103" s="14"/>
      <c r="AW103" s="14"/>
      <c r="AX103" s="14"/>
    </row>
    <row r="104" spans="2:50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14">
        <f>ROUND(IF(R101&lt;&gt;0,R101/R101,R101),3)</f>
        <v>1</v>
      </c>
      <c r="S104" s="14">
        <f>ROUND(IF(R101&lt;&gt;0,S101/R101,IF(AND(R101=0,S101&lt;&gt;0),S101/S101,S101)),3)</f>
        <v>0</v>
      </c>
      <c r="T104" s="14">
        <f>ROUND(IF(R101&lt;&gt;0,T101/R101,IF(AND(R101=0,S101&lt;&gt;0,),T101/S101,IF(AND(R101=0,S101=0,T101&lt;&gt;0),T101/T101,T101))),3)</f>
        <v>0</v>
      </c>
      <c r="U104" s="14">
        <f>ROUND(IF(R101&lt;&gt;0,U101/R101,IF(AND(R101=0,S101&lt;&gt;0,),U101/S101,IF(AND(R101=0,S101=0,T101&lt;&gt;0),U101/T101,IF(AND(R101=0,S101=0,T101=0,U101&lt;&gt;0),#REF!/U101,U101)))),3)</f>
        <v>0</v>
      </c>
      <c r="V104" s="14">
        <f>ROUND(IF(R101&lt;&gt;0,V101/R101,IF(AND(R101=0,S101&lt;&gt;0),V101/S101,IF(AND(R101=0,S101=0,T101&lt;&gt;0),V101/T101,IF(AND(R101=0,S101=0,T101=0,U101&lt;&gt;0),V101/U101,IF(AND(R101=0,S101=0,T101=0,U101=0,V101&lt;&gt;0),V101/V101,V101))))),3)</f>
        <v>-25</v>
      </c>
      <c r="W104" s="14">
        <f>IF(AND(R105=0,S105=0,T105&lt;&gt;0),T105,1)</f>
        <v>1</v>
      </c>
      <c r="X104" s="14"/>
      <c r="Y104" s="14">
        <f>U104</f>
        <v>0</v>
      </c>
      <c r="Z104" s="14">
        <f>IF(AA105=999,999,IF(AND(AA105&lt;&gt;1111,AA105&lt;&gt;999,R104&lt;&gt;0),V104/R104,IF(AND(S104&lt;&gt;0,R104=0),V104/S104,IF(AND(R104=0,S104=0,T104&lt;&gt;0),V104/T104,IF(AND(R104=0,S104=0,T104=0,U104&lt;&gt;0),V104/U104,IF(AND(R104=0,S104=0,T104=0,U104=0,V104=0),1111,999))))))</f>
        <v>-25</v>
      </c>
      <c r="AA104" s="14"/>
      <c r="AB104" s="14"/>
      <c r="AC104" s="14">
        <f>ROUND(IF(AC101&lt;&gt;0,AC101/AC101,AC101),3)</f>
        <v>1</v>
      </c>
      <c r="AD104" s="14">
        <f>ROUND(IF(AC101&lt;&gt;0,AD101/AC101,IF(AND(AC101=0,AD101&lt;&gt;0),AD101/AD101,AD101)),3)</f>
        <v>0</v>
      </c>
      <c r="AE104" s="14">
        <f>ROUND(IF(AC101&lt;&gt;0,AE101/AC101,IF(AND(AC101=0,AD101&lt;&gt;0,),AE101/AD101,IF(AND(AC101=0,AD101=0,AE101&lt;&gt;0),AE101/AE101,AE101))),3)</f>
        <v>0</v>
      </c>
      <c r="AF104" s="14">
        <f>ROUND(IF(AC101&lt;&gt;0,AF101/AC101,IF(AND(AC101=0,AD101&lt;&gt;0,),AF101/AD101,IF(AND(AC101=0,AD101=0,AE101&lt;&gt;0),AF101/AE101,IF(AND(AC101=0,AD101=0,AE101=0,AF101&lt;&gt;0),#REF!/AF101,AF101)))),3)</f>
        <v>0</v>
      </c>
      <c r="AG104" s="14">
        <f>ROUND(IF(AC101&lt;&gt;0,AG101/AC101,IF(AND(AC101=0,AD101&lt;&gt;0),AG101/AD101,IF(AND(AC101=0,AD101=0,AE101&lt;&gt;0),AG101/AE101,IF(AND(AC101=0,AD101=0,AE101=0,AF101&lt;&gt;0),AG101/AF101,IF(AND(AC101=0,AD101=0,AE101=0,AF101=0,AG101&lt;&gt;0),AG101/AG101,AG101))))),3)</f>
        <v>-7.25</v>
      </c>
      <c r="AH104" s="14">
        <f>IF(AND(AC105=0,AD105=0,AE105&lt;&gt;0),AE105,1)</f>
        <v>1</v>
      </c>
      <c r="AI104" s="14"/>
      <c r="AJ104" s="14">
        <f>AF104</f>
        <v>0</v>
      </c>
      <c r="AK104" s="14">
        <f>IF(AL105=999,999,IF(AND(AL105&lt;&gt;1111,AL105&lt;&gt;999,AC104&lt;&gt;0),AG104/AC104,IF(AND(AD104&lt;&gt;0,AC104=0),AG104/AD104,IF(AND(AC104=0,AD104=0,AE104&lt;&gt;0),AG104/AE104,IF(AND(AC104=0,AD104=0,AE104=0,AF104&lt;&gt;0),AG104/AF104,IF(AND(AC104=0,AD104=0,AE104=0,AF104=0,AG104=0),1111,999))))))</f>
        <v>-7.25</v>
      </c>
      <c r="AL104" s="14"/>
      <c r="AM104" s="14"/>
      <c r="AN104" s="14">
        <f>ROUND(IF(AN101&lt;&gt;0,AN101/AN101,AN101),3)</f>
        <v>1</v>
      </c>
      <c r="AO104" s="14">
        <f>ROUND(IF(AN101&lt;&gt;0,AO101/AN101,IF(AND(AN101=0,AO101&lt;&gt;0),AO101/AO101,AO101)),3)</f>
        <v>0</v>
      </c>
      <c r="AP104" s="14">
        <f>ROUND(IF(AN101&lt;&gt;0,AP101/AN101,IF(AND(AN101=0,AO101&lt;&gt;0,),AP101/AO101,IF(AND(AN101=0,AO101=0,AP101&lt;&gt;0),AP101/AP101,AP101))),3)</f>
        <v>0</v>
      </c>
      <c r="AQ104" s="14">
        <f>ROUND(IF(AN101&lt;&gt;0,AQ101/AN101,IF(AND(AN101=0,AO101&lt;&gt;0,),AQ101/AO101,IF(AND(AN101=0,AO101=0,AP101&lt;&gt;0),AQ101/AP101,IF(AND(AN101=0,AO101=0,AP101=0,AQ101&lt;&gt;0),#REF!/AQ101,AQ101)))),3)</f>
        <v>0</v>
      </c>
      <c r="AR104" s="14">
        <f>ROUND(IF(AN101&lt;&gt;0,AR101/AN101,IF(AND(AN101=0,AO101&lt;&gt;0),AR101/AO101,IF(AND(AN101=0,AO101=0,AP101&lt;&gt;0),AR101/AP101,IF(AND(AN101=0,AO101=0,AP101=0,AQ101&lt;&gt;0),AR101/AQ101,IF(AND(AN101=0,AO101=0,AP101=0,AQ101=0,AR101&lt;&gt;0),AR101/AR101,AR101))))),3)</f>
        <v>-3.846</v>
      </c>
      <c r="AS104" s="14">
        <f>IF(AND(AN105=0,AO105=0,AP105&lt;&gt;0),AP105,1)</f>
        <v>1</v>
      </c>
      <c r="AT104" s="14"/>
      <c r="AU104" s="14">
        <f>AQ104</f>
        <v>0</v>
      </c>
      <c r="AV104" s="14">
        <f>IF(AW105=999,999,IF(AND(AW105&lt;&gt;1111,AW105&lt;&gt;999,AN104&lt;&gt;0),AR104/AN104,IF(AND(AO104&lt;&gt;0,AN104=0),AR104/AO104,IF(AND(AN104=0,AO104=0,AP104&lt;&gt;0),AR104/AP104,IF(AND(AN104=0,AO104=0,AP104=0,AQ104&lt;&gt;0),AR104/AQ104,IF(AND(AN104=0,AO104=0,AP104=0,AQ104=0,AR104=0),1111,999))))))</f>
        <v>-3.846</v>
      </c>
      <c r="AW104" s="14"/>
      <c r="AX104" s="14"/>
    </row>
    <row r="105" spans="2:50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14">
        <f>R99</f>
        <v>0</v>
      </c>
      <c r="S105" s="14">
        <f>ROUND(IF(R99&lt;&gt;0,S99/R99,IF(AND(R99=0,S99&lt;&gt;0),S99/S99,S99)),3)</f>
        <v>1</v>
      </c>
      <c r="T105" s="14">
        <f>ROUND(IF(R99&lt;&gt;0,T99/R99,IF(AND(R99=0,S99&lt;&gt;0),T99/S99,IF(AND(R99=0,S99=0,T99&lt;&gt;0),T99/T99,T99))),3)</f>
        <v>0</v>
      </c>
      <c r="U105" s="14">
        <f>ROUND(IF(R99&lt;&gt;0,U99/R99,IF(AND(R99=0,S99&lt;&gt;0),U99/S99,IF(AND(R99=0,S99=0,T99&lt;&gt;0),U99/T99,IF(AND(R99=0,S99=0,T99=0,U99&lt;&gt;0),U99/U99,U99)))),3)</f>
        <v>0</v>
      </c>
      <c r="V105" s="14">
        <f>ROUND(IF(R99&lt;&gt;0,V99/R99,IF(AND(R99=0,S99&lt;&gt;0),V99/S99,IF(AND(R99=0,S99=0,T99&lt;&gt;0),V99/T99,IF(AND(R99=0,S99=0,T99=0,U99&lt;&gt;0),V99/U99,IF(AND(R99=0,S99=0,T99=0,U99=0,V99&lt;&gt;0),V99/V99,V99))))),3)</f>
        <v>-19</v>
      </c>
      <c r="W105" s="14">
        <f>IF(AND(R105=0,S105=0,T105&lt;&gt;0),-T104,0)</f>
        <v>0</v>
      </c>
      <c r="X105" s="14"/>
      <c r="Y105" s="14"/>
      <c r="Z105" s="14">
        <f>U105</f>
        <v>0</v>
      </c>
      <c r="AA105" s="14">
        <f>IF(AB106=999,999,IF(AND(R105=0,S105&lt;&gt;0),V105/S105,IF(AND(R105=0,S105=0,T105&lt;&gt;0),V105/T105,IF(AND(R105=0,S105=0,T105=0,U105&lt;&gt;0),V105/U105,IF(AND(R105=0,S105=0,T105=0,U105=0,V105=0),1111,999)))))</f>
        <v>-19</v>
      </c>
      <c r="AB105" s="14"/>
      <c r="AC105" s="14">
        <f>AC99</f>
        <v>0</v>
      </c>
      <c r="AD105" s="14">
        <f>ROUND(IF(AC99&lt;&gt;0,AD99/AC99,IF(AND(AC99=0,AD99&lt;&gt;0),AD99/AD99,AD99)),3)</f>
        <v>1</v>
      </c>
      <c r="AE105" s="14">
        <f>ROUND(IF(AC99&lt;&gt;0,AE99/AC99,IF(AND(AC99=0,AD99&lt;&gt;0),AE99/AD99,IF(AND(AC99=0,AD99=0,AE99&lt;&gt;0),AE99/AE99,AE99))),3)</f>
        <v>0</v>
      </c>
      <c r="AF105" s="14">
        <f>ROUND(IF(AC99&lt;&gt;0,AF99/AC99,IF(AND(AC99=0,AD99&lt;&gt;0),AF99/AD99,IF(AND(AC99=0,AD99=0,AE99&lt;&gt;0),AF99/AE99,IF(AND(AC99=0,AD99=0,AE99=0,AF99&lt;&gt;0),AF99/AF99,AF99)))),3)</f>
        <v>0</v>
      </c>
      <c r="AG105" s="14">
        <f>ROUND(IF(AC99&lt;&gt;0,AG99/AC99,IF(AND(AC99=0,AD99&lt;&gt;0),AG99/AD99,IF(AND(AC99=0,AD99=0,AE99&lt;&gt;0),AG99/AE99,IF(AND(AC99=0,AD99=0,AE99=0,AF99&lt;&gt;0),AG99/AF99,IF(AND(AC99=0,AD99=0,AE99=0,AF99=0,AG99&lt;&gt;0),AG99/AG99,AG99))))),3)</f>
        <v>-1.25</v>
      </c>
      <c r="AH105" s="14">
        <f>IF(AND(AC105=0,AD105=0,AE105&lt;&gt;0),-AE104,0)</f>
        <v>0</v>
      </c>
      <c r="AI105" s="14"/>
      <c r="AJ105" s="14"/>
      <c r="AK105" s="14">
        <f>AF105</f>
        <v>0</v>
      </c>
      <c r="AL105" s="14">
        <f>IF(AM106=999,999,IF(AND(AC105=0,AD105&lt;&gt;0),AG105/AD105,IF(AND(AC105=0,AD105=0,AE105&lt;&gt;0),AG105/AE105,IF(AND(AC105=0,AD105=0,AE105=0,AF105&lt;&gt;0),AG105/AF105,IF(AND(AC105=0,AD105=0,AE105=0,AF105=0,AG105=0),1111,999)))))</f>
        <v>-1.25</v>
      </c>
      <c r="AM105" s="14"/>
      <c r="AN105" s="14">
        <f>AN99</f>
        <v>0</v>
      </c>
      <c r="AO105" s="14">
        <f>ROUND(IF(AN99&lt;&gt;0,AO99/AN99,IF(AND(AN99=0,AO99&lt;&gt;0),AO99/AO99,AO99)),3)</f>
        <v>1</v>
      </c>
      <c r="AP105" s="14">
        <f>ROUND(IF(AN99&lt;&gt;0,AP99/AN99,IF(AND(AN99=0,AO99&lt;&gt;0),AP99/AO99,IF(AND(AN99=0,AO99=0,AP99&lt;&gt;0),AP99/AP99,AP99))),3)</f>
        <v>0</v>
      </c>
      <c r="AQ105" s="14">
        <f>ROUND(IF(AN99&lt;&gt;0,AQ99/AN99,IF(AND(AN99=0,AO99&lt;&gt;0),AQ99/AO99,IF(AND(AN99=0,AO99=0,AP99&lt;&gt;0),AQ99/AP99,IF(AND(AN99=0,AO99=0,AP99=0,AQ99&lt;&gt;0),AQ99/AQ99,AQ99)))),3)</f>
        <v>0</v>
      </c>
      <c r="AR105" s="14">
        <f>ROUND(IF(AN99&lt;&gt;0,AR99/AN99,IF(AND(AN99=0,AO99&lt;&gt;0),AR99/AO99,IF(AND(AN99=0,AO99=0,AP99&lt;&gt;0),AR99/AP99,IF(AND(AN99=0,AO99=0,AP99=0,AQ99&lt;&gt;0),AR99/AQ99,IF(AND(AN99=0,AO99=0,AP99=0,AQ99=0,AR99&lt;&gt;0),AR99/AR99,AR99))))),3)</f>
        <v>-2.385</v>
      </c>
      <c r="AS105" s="14">
        <f>IF(AND(AN105=0,AO105=0,AP105&lt;&gt;0),-AP104,0)</f>
        <v>0</v>
      </c>
      <c r="AT105" s="14"/>
      <c r="AU105" s="14"/>
      <c r="AV105" s="14">
        <f>AQ105</f>
        <v>0</v>
      </c>
      <c r="AW105" s="14">
        <f>IF(AX106=999,999,IF(AND(AN105=0,AO105&lt;&gt;0),AR105/AO105,IF(AND(AN105=0,AO105=0,AP105&lt;&gt;0),AR105/AP105,IF(AND(AN105=0,AO105=0,AP105=0,AQ105&lt;&gt;0),AR105/AQ105,IF(AND(AN105=0,AO105=0,AP105=0,AQ105=0,AR105=0),1111,999)))))</f>
        <v>-2.385</v>
      </c>
      <c r="AX105" s="14"/>
    </row>
    <row r="106" spans="2:50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14">
        <f>R100</f>
        <v>0</v>
      </c>
      <c r="S106" s="14">
        <f>ROUND(IF(R100&lt;&gt;0,S100/R100,IF(AND(R100=0,S100&lt;&gt;0),S100/S100,S100)),3)</f>
        <v>0</v>
      </c>
      <c r="T106" s="14">
        <f>ROUND(IF(R100&lt;&gt;0,T100/R100,IF(AND(R100=0,S100&lt;&gt;0,),T100/S100,IF(AND(R100=0,S100=0,T100&lt;&gt;0),T100/T100,T100))),3)</f>
        <v>1</v>
      </c>
      <c r="U106" s="14">
        <f>ROUND(IF(R100&lt;&gt;0,U100/R100,IF(AND(R100=0,S100&lt;&gt;0,),U100/S100,IF(AND(R100=0,S100=0,T100&lt;&gt;0),U100/T100,IF(AND(R100=0,S100=0,T100=0,U100&lt;&gt;0),U100/U100,U100)))),3)</f>
        <v>0</v>
      </c>
      <c r="V106" s="14">
        <f>ROUND(IF(R100&lt;&gt;0,V100/R100,IF(AND(R100=0,S100&lt;&gt;0,),V100/S100,IF(AND(R100=0,S100=0,T100&lt;&gt;0),V100/T100,IF(AND(R100=0,S100=0,T100=0,U100&lt;&gt;0),V100/U100,IF(AND(R100=0,S100=0,T100=0,U100=0,V100&lt;&gt;0),V100/V100,V100))))),3)</f>
        <v>85</v>
      </c>
      <c r="W106" s="14"/>
      <c r="X106" s="14"/>
      <c r="Y106" s="14"/>
      <c r="Z106" s="14"/>
      <c r="AA106" s="14">
        <f>U106</f>
        <v>0</v>
      </c>
      <c r="AB106" s="14">
        <f>IF(AND(R106=0,S106=0,T106&lt;&gt;0),V106/T106,IF(AND(R106=0,S106=0,T106=0,V106=0),1111,IF(AND(R106=0,S106=0,T106=0,V106&lt;&gt;0),999,"hab auch keine Ahnung")))</f>
        <v>85</v>
      </c>
      <c r="AC106" s="14">
        <f>AC100</f>
        <v>0</v>
      </c>
      <c r="AD106" s="14">
        <f>ROUND(IF(AC100&lt;&gt;0,AD100/AC100,IF(AND(AC100=0,AD100&lt;&gt;0),AD100/AD100,AD100)),3)</f>
        <v>0</v>
      </c>
      <c r="AE106" s="14">
        <f>ROUND(IF(AC100&lt;&gt;0,AE100/AC100,IF(AND(AC100=0,AD100&lt;&gt;0,),AE100/AD100,IF(AND(AC100=0,AD100=0,AE100&lt;&gt;0),AE100/AE100,AE100))),3)</f>
        <v>1</v>
      </c>
      <c r="AF106" s="14">
        <f>ROUND(IF(AC100&lt;&gt;0,AF100/AC100,IF(AND(AC100=0,AD100&lt;&gt;0,),AF100/AD100,IF(AND(AC100=0,AD100=0,AE100&lt;&gt;0),AF100/AE100,IF(AND(AC100=0,AD100=0,AE100=0,AF100&lt;&gt;0),AF100/AF100,AF100)))),3)</f>
        <v>0</v>
      </c>
      <c r="AG106" s="14">
        <f>ROUND(IF(AC100&lt;&gt;0,AG100/AC100,IF(AND(AC100=0,AD100&lt;&gt;0,),AG100/AD100,IF(AND(AC100=0,AD100=0,AE100&lt;&gt;0),AG100/AE100,IF(AND(AC100=0,AD100=0,AE100=0,AF100&lt;&gt;0),AG100/AF100,IF(AND(AC100=0,AD100=0,AE100=0,AF100=0,AG100&lt;&gt;0),AG100/AG100,AG100))))),3)</f>
        <v>-14.75</v>
      </c>
      <c r="AH106" s="14"/>
      <c r="AI106" s="14"/>
      <c r="AJ106" s="14"/>
      <c r="AK106" s="14"/>
      <c r="AL106" s="14">
        <f>AF106</f>
        <v>0</v>
      </c>
      <c r="AM106" s="14">
        <f>IF(AND(AC106=0,AD106=0,AE106&lt;&gt;0),AG106/AE106,IF(AND(AC106=0,AD106=0,AE106=0,AG106=0),1111,IF(AND(AC106=0,AD106=0,AE106=0,AG106&lt;&gt;0),999,"hab auch keine Ahnung")))</f>
        <v>-14.75</v>
      </c>
      <c r="AN106" s="14">
        <f>AN100</f>
        <v>0</v>
      </c>
      <c r="AO106" s="14">
        <f>ROUND(IF(AN100&lt;&gt;0,AO100/AN100,IF(AND(AN100=0,AO100&lt;&gt;0),AO100/AO100,AO100)),3)</f>
        <v>0</v>
      </c>
      <c r="AP106" s="14">
        <f>ROUND(IF(AN100&lt;&gt;0,AP100/AN100,IF(AND(AN100=0,AO100&lt;&gt;0,),AP100/AO100,IF(AND(AN100=0,AO100=0,AP100&lt;&gt;0),AP100/AP100,AP100))),3)</f>
        <v>1</v>
      </c>
      <c r="AQ106" s="14">
        <f>ROUND(IF(AN100&lt;&gt;0,AQ100/AN100,IF(AND(AN100=0,AO100&lt;&gt;0,),AQ100/AO100,IF(AND(AN100=0,AO100=0,AP100&lt;&gt;0),AQ100/AP100,IF(AND(AN100=0,AO100=0,AP100=0,AQ100&lt;&gt;0),AQ100/AQ100,AQ100)))),3)</f>
        <v>0</v>
      </c>
      <c r="AR106" s="14">
        <f>ROUND(IF(AN100&lt;&gt;0,AR100/AN100,IF(AND(AN100=0,AO100&lt;&gt;0,),AR100/AO100,IF(AND(AN100=0,AO100=0,AP100&lt;&gt;0),AR100/AP100,IF(AND(AN100=0,AO100=0,AP100=0,AQ100&lt;&gt;0),AR100/AQ100,IF(AND(AN100=0,AO100=0,AP100=0,AQ100=0,AR100&lt;&gt;0),AR100/AR100,AR100))))),3)</f>
        <v>3.462</v>
      </c>
      <c r="AS106" s="14"/>
      <c r="AT106" s="14"/>
      <c r="AU106" s="14"/>
      <c r="AV106" s="14"/>
      <c r="AW106" s="14">
        <f>AQ106</f>
        <v>0</v>
      </c>
      <c r="AX106" s="14">
        <f>IF(AND(AN106=0,AO106=0,AP106&lt;&gt;0),AR106/AP106,IF(AND(AN106=0,AO106=0,AP106=0,AR106=0),1111,IF(AND(AN106=0,AO106=0,AP106=0,AR106&lt;&gt;0),999,"hab auch keine Ahnung")))</f>
        <v>3.462</v>
      </c>
    </row>
    <row r="107" spans="2:50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14">
        <f>ROUND(R104*W104+R105*W105,3)</f>
        <v>1</v>
      </c>
      <c r="S107" s="14">
        <f>ROUND(S104*W104+S105*W105,3)</f>
        <v>0</v>
      </c>
      <c r="T107" s="14">
        <f>ROUND(T104*W104+T105*W105,3)</f>
        <v>0</v>
      </c>
      <c r="U107" s="14">
        <f>ROUND(U104*W104+U105*W105,3)</f>
        <v>0</v>
      </c>
      <c r="V107" s="14">
        <f>V104*W104+V105*W105</f>
        <v>-25</v>
      </c>
      <c r="W107" s="14"/>
      <c r="X107" s="14"/>
      <c r="Y107" s="14">
        <f>U107</f>
        <v>0</v>
      </c>
      <c r="Z107" s="14">
        <f>IF(AA108=999,999,IF(AND(AA108&lt;&gt;1111,AA108&lt;&gt;999,R107&lt;&gt;0),V107/R107,IF(AND(S107&lt;&gt;0,R107=0),V107/S107,IF(AND(R107=0,S107=0,T107&lt;&gt;0),V107/T107,IF(AND(R107=0,S107=0,T107=0,U107&lt;&gt;0),V107/U107,IF(AND(R107=0,S107=0,T107=0,U107=0,V107=0),1111,999))))))</f>
        <v>-25</v>
      </c>
      <c r="AA107" s="14"/>
      <c r="AB107" s="14"/>
      <c r="AC107" s="14">
        <f>ROUND(AC104*AH104+AC105*AH105,3)</f>
        <v>1</v>
      </c>
      <c r="AD107" s="14">
        <f>ROUND(AD104*AH104+AD105*AH105,3)</f>
        <v>0</v>
      </c>
      <c r="AE107" s="14">
        <f>ROUND(AE104*AH104+AE105*AH105,3)</f>
        <v>0</v>
      </c>
      <c r="AF107" s="14">
        <f>ROUND(AF104*AH104+AF105*AH105,3)</f>
        <v>0</v>
      </c>
      <c r="AG107" s="14">
        <f>AG104*AH104+AG105*AH105</f>
        <v>-7.25</v>
      </c>
      <c r="AH107" s="14"/>
      <c r="AI107" s="14"/>
      <c r="AJ107" s="14">
        <f>AF107</f>
        <v>0</v>
      </c>
      <c r="AK107" s="14">
        <f>IF(AL108=999,999,IF(AND(AL108&lt;&gt;1111,AL108&lt;&gt;999,AC107&lt;&gt;0),AG107/AC107,IF(AND(AD107&lt;&gt;0,AC107=0),AG107/AD107,IF(AND(AC107=0,AD107=0,AE107&lt;&gt;0),AG107/AE107,IF(AND(AC107=0,AD107=0,AE107=0,AF107&lt;&gt;0),AG107/AF107,IF(AND(AC107=0,AD107=0,AE107=0,AF107=0,AG107=0),1111,999))))))</f>
        <v>-7.25</v>
      </c>
      <c r="AL107" s="14"/>
      <c r="AM107" s="14"/>
      <c r="AN107" s="14">
        <f>ROUND(AN104*AS104+AN105*AS105,3)</f>
        <v>1</v>
      </c>
      <c r="AO107" s="14">
        <f>ROUND(AO104*AS104+AO105*AS105,3)</f>
        <v>0</v>
      </c>
      <c r="AP107" s="14">
        <f>ROUND(AP104*AS104+AP105*AS105,3)</f>
        <v>0</v>
      </c>
      <c r="AQ107" s="14">
        <f>ROUND(AQ104*AS104+AQ105*AS105,3)</f>
        <v>0</v>
      </c>
      <c r="AR107" s="14">
        <f>AR104*AS104+AR105*AS105</f>
        <v>-3.846</v>
      </c>
      <c r="AS107" s="14"/>
      <c r="AT107" s="14"/>
      <c r="AU107" s="14">
        <f>AQ107</f>
        <v>0</v>
      </c>
      <c r="AV107" s="14">
        <f>IF(AW108=999,999,IF(AND(AW108&lt;&gt;1111,AW108&lt;&gt;999,AN107&lt;&gt;0),AR107/AN107,IF(AND(AO107&lt;&gt;0,AN107=0),AR107/AO107,IF(AND(AN107=0,AO107=0,AP107&lt;&gt;0),AR107/AP107,IF(AND(AN107=0,AO107=0,AP107=0,AQ107&lt;&gt;0),AR107/AQ107,IF(AND(AN107=0,AO107=0,AP107=0,AQ107=0,AR107=0),1111,999))))))</f>
        <v>-3.846</v>
      </c>
      <c r="AW107" s="14"/>
      <c r="AX107" s="14"/>
    </row>
    <row r="108" spans="2:50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14">
        <f>ROUND(R102,3)</f>
        <v>0</v>
      </c>
      <c r="S108" s="14">
        <f>ROUND(IF(R102&lt;&gt;0,S102/R102,IF(AND(R102=0,S102&lt;&gt;0),S102/S102,S102)),3)</f>
        <v>1</v>
      </c>
      <c r="T108" s="14">
        <f>ROUND(IF(R102&lt;&gt;0,T102/R102,IF(AND(R102=0,S102&lt;&gt;0),T102/S102,IF(AND(R102=0,S102=0,T102&lt;&gt;0),T102/T102,T102))),3)</f>
        <v>0</v>
      </c>
      <c r="U108" s="14">
        <f>ROUND(IF(R102&lt;&gt;0,U102/R102,IF(AND(R102=0,S102&lt;&gt;0),U102/S102,IF(AND(R102=0,S102=0,T102&lt;&gt;0),U102/T102,IF(AND(R102=0,S102=0,T102=0,U102&lt;&gt;0),U102/U102,U102)))),3)</f>
        <v>0</v>
      </c>
      <c r="V108" s="14">
        <f>IF(R102&lt;&gt;0,V102/R102,IF(AND(R102=0,S102&lt;&gt;0),V102/S102,IF(AND(R102=0,S102=0,T102&lt;&gt;0),V102/T102,IF(AND(R102=0,S102=0,T102=0,U102&lt;&gt;0),V102/U102,IF(AND(R102=0,S102=0,T102=0,U102=0,V102&lt;&gt;0),V102/V102,V102)))))</f>
        <v>-19</v>
      </c>
      <c r="W108" s="14"/>
      <c r="X108" s="14"/>
      <c r="Y108" s="14"/>
      <c r="Z108" s="14">
        <f>U108</f>
        <v>0</v>
      </c>
      <c r="AA108" s="14">
        <f>IF(AB109=999,999,IF(AND(R108=0,S108&lt;&gt;0),V108/S108,IF(AND(R108=0,S108=0,T108&lt;&gt;0),V108/T108,IF(AND(R108=0,S108=0,T108=0,U108&lt;&gt;0),V108/U108,IF(AND(R108=0,S108=0,T108=0,U108=0,V108=0),1111,999)))))</f>
        <v>-19</v>
      </c>
      <c r="AB108" s="14"/>
      <c r="AC108" s="14">
        <f>ROUND(AC102,3)</f>
        <v>0</v>
      </c>
      <c r="AD108" s="14">
        <f>ROUND(IF(AC102&lt;&gt;0,AD102/AC102,IF(AND(AC102=0,AD102&lt;&gt;0),AD102/AD102,AD102)),3)</f>
        <v>1</v>
      </c>
      <c r="AE108" s="14">
        <f>ROUND(IF(AC102&lt;&gt;0,AE102/AC102,IF(AND(AC102=0,AD102&lt;&gt;0),AE102/AD102,IF(AND(AC102=0,AD102=0,AE102&lt;&gt;0),AE102/AE102,AE102))),3)</f>
        <v>0</v>
      </c>
      <c r="AF108" s="14">
        <f>ROUND(IF(AC102&lt;&gt;0,AF102/AC102,IF(AND(AC102=0,AD102&lt;&gt;0),AF102/AD102,IF(AND(AC102=0,AD102=0,AE102&lt;&gt;0),AF102/AE102,IF(AND(AC102=0,AD102=0,AE102=0,AF102&lt;&gt;0),AF102/AF102,AF102)))),3)</f>
        <v>0</v>
      </c>
      <c r="AG108" s="14">
        <f>IF(AC102&lt;&gt;0,AG102/AC102,IF(AND(AC102=0,AD102&lt;&gt;0),AG102/AD102,IF(AND(AC102=0,AD102=0,AE102&lt;&gt;0),AG102/AE102,IF(AND(AC102=0,AD102=0,AE102=0,AF102&lt;&gt;0),AG102/AF102,IF(AND(AC102=0,AD102=0,AE102=0,AF102=0,AG102&lt;&gt;0),AG102/AG102,AG102)))))</f>
        <v>-1.25</v>
      </c>
      <c r="AH108" s="14"/>
      <c r="AI108" s="14"/>
      <c r="AJ108" s="14"/>
      <c r="AK108" s="14">
        <f>AF108</f>
        <v>0</v>
      </c>
      <c r="AL108" s="14">
        <f>IF(AM109=999,999,IF(AND(AC108=0,AD108&lt;&gt;0),AG108/AD108,IF(AND(AC108=0,AD108=0,AE108&lt;&gt;0),AG108/AE108,IF(AND(AC108=0,AD108=0,AE108=0,AF108&lt;&gt;0),AG108/AF108,IF(AND(AC108=0,AD108=0,AE108=0,AF108=0,AG108=0),1111,999)))))</f>
        <v>-1.25</v>
      </c>
      <c r="AM108" s="14"/>
      <c r="AN108" s="14">
        <f>ROUND(AN102,3)</f>
        <v>0</v>
      </c>
      <c r="AO108" s="14">
        <f>ROUND(IF(AN102&lt;&gt;0,AO102/AN102,IF(AND(AN102=0,AO102&lt;&gt;0),AO102/AO102,AO102)),3)</f>
        <v>1</v>
      </c>
      <c r="AP108" s="14">
        <f>ROUND(IF(AN102&lt;&gt;0,AP102/AN102,IF(AND(AN102=0,AO102&lt;&gt;0),AP102/AO102,IF(AND(AN102=0,AO102=0,AP102&lt;&gt;0),AP102/AP102,AP102))),3)</f>
        <v>0</v>
      </c>
      <c r="AQ108" s="14">
        <f>ROUND(IF(AN102&lt;&gt;0,AQ102/AN102,IF(AND(AN102=0,AO102&lt;&gt;0),AQ102/AO102,IF(AND(AN102=0,AO102=0,AP102&lt;&gt;0),AQ102/AP102,IF(AND(AN102=0,AO102=0,AP102=0,AQ102&lt;&gt;0),AQ102/AQ102,AQ102)))),3)</f>
        <v>0</v>
      </c>
      <c r="AR108" s="14">
        <f>IF(AN102&lt;&gt;0,AR102/AN102,IF(AND(AN102=0,AO102&lt;&gt;0),AR102/AO102,IF(AND(AN102=0,AO102=0,AP102&lt;&gt;0),AR102/AP102,IF(AND(AN102=0,AO102=0,AP102=0,AQ102&lt;&gt;0),AR102/AQ102,IF(AND(AN102=0,AO102=0,AP102=0,AQ102=0,AR102&lt;&gt;0),AR102/AR102,AR102)))))</f>
        <v>-2.3846153846153846</v>
      </c>
      <c r="AS108" s="14"/>
      <c r="AT108" s="14"/>
      <c r="AU108" s="14"/>
      <c r="AV108" s="14">
        <f>AQ108</f>
        <v>0</v>
      </c>
      <c r="AW108" s="14">
        <f>IF(AX109=999,999,IF(AND(AN108=0,AO108&lt;&gt;0),AR108/AO108,IF(AND(AN108=0,AO108=0,AP108&lt;&gt;0),AR108/AP108,IF(AND(AN108=0,AO108=0,AP108=0,AQ108&lt;&gt;0),AR108/AQ108,IF(AND(AN108=0,AO108=0,AP108=0,AQ108=0,AR108=0),1111,999)))))</f>
        <v>-2.3846153846153846</v>
      </c>
      <c r="AX108" s="14"/>
    </row>
    <row r="109" spans="2:50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14">
        <f>ROUND(R103,3)</f>
        <v>0</v>
      </c>
      <c r="S109" s="14">
        <f>ROUND(IF(R103&lt;&gt;0,S103/R103,IF(AND(R103=0,S103&lt;&gt;0),S103/S103,S103)),3)</f>
        <v>0</v>
      </c>
      <c r="T109" s="14">
        <f>ROUND(IF(R103&lt;&gt;0,T103/R103,IF(AND(R103=0,S103&lt;&gt;0,),T103/S103,IF(AND(R103=0,S103=0,T103&lt;&gt;0),T103/T103,T103))),3)</f>
        <v>1</v>
      </c>
      <c r="U109" s="14">
        <f>ROUND(IF(R103&lt;&gt;0,U103/R103,IF(AND(R103=0,S103&lt;&gt;0,),U103/S103,IF(AND(R103=0,S103=0,T103&lt;&gt;0),U103/T103,IF(AND(R103=0,S103=0,T103=0,U103&lt;&gt;0),U103/U103,U103)))),3)</f>
        <v>0</v>
      </c>
      <c r="V109" s="14">
        <f>IF(R103&lt;&gt;0,V103/R103,IF(AND(R103=0,S103&lt;&gt;0,),V103/S103,IF(AND(R103=0,S103=0,T103&lt;&gt;0),V103/T103,IF(AND(R103=0,S103=0,T103=0,U103&lt;&gt;0),V103/U103,IF(AND(R103=0,S103=0,T103=0,U103=0,V103&lt;&gt;0),V103/V103,V103)))))</f>
        <v>85</v>
      </c>
      <c r="W109" s="14"/>
      <c r="X109" s="14"/>
      <c r="Y109" s="14"/>
      <c r="Z109" s="14"/>
      <c r="AA109" s="14">
        <f>U109</f>
        <v>0</v>
      </c>
      <c r="AB109" s="14">
        <f>IF(AND(R109=0,S109=0,T109=0,U109=0,V109=0),1111,IF(AND(R109=0,S109=0,T109=0,U109=0,V109&lt;&gt;0),999,IF(AND(R109=0,S109=0,T109&lt;&gt;0,U109=0),V109/T109,"?")))</f>
        <v>85</v>
      </c>
      <c r="AC109" s="14">
        <f>ROUND(AC103,3)</f>
        <v>0</v>
      </c>
      <c r="AD109" s="14">
        <f>ROUND(IF(AC103&lt;&gt;0,AD103/AC103,IF(AND(AC103=0,AD103&lt;&gt;0),AD103/AD103,AD103)),3)</f>
        <v>0</v>
      </c>
      <c r="AE109" s="14">
        <f>ROUND(IF(AC103&lt;&gt;0,AE103/AC103,IF(AND(AC103=0,AD103&lt;&gt;0,),AE103/AD103,IF(AND(AC103=0,AD103=0,AE103&lt;&gt;0),AE103/AE103,AE103))),3)</f>
        <v>1</v>
      </c>
      <c r="AF109" s="14">
        <f>ROUND(IF(AC103&lt;&gt;0,AF103/AC103,IF(AND(AC103=0,AD103&lt;&gt;0,),AF103/AD103,IF(AND(AC103=0,AD103=0,AE103&lt;&gt;0),AF103/AE103,IF(AND(AC103=0,AD103=0,AE103=0,AF103&lt;&gt;0),AF103/AF103,AF103)))),3)</f>
        <v>0</v>
      </c>
      <c r="AG109" s="14">
        <f>IF(AC103&lt;&gt;0,AG103/AC103,IF(AND(AC103=0,AD103&lt;&gt;0,),AG103/AD103,IF(AND(AC103=0,AD103=0,AE103&lt;&gt;0),AG103/AE103,IF(AND(AC103=0,AD103=0,AE103=0,AF103&lt;&gt;0),AG103/AF103,IF(AND(AC103=0,AD103=0,AE103=0,AF103=0,AG103&lt;&gt;0),AG103/AG103,AG103)))))</f>
        <v>-14.75</v>
      </c>
      <c r="AH109" s="14"/>
      <c r="AI109" s="14"/>
      <c r="AJ109" s="14"/>
      <c r="AK109" s="14"/>
      <c r="AL109" s="14">
        <f>AF109</f>
        <v>0</v>
      </c>
      <c r="AM109" s="14">
        <f>IF(AND(AC109=0,AD109=0,AE109=0,AF109=0,AG109=0),1111,IF(AND(AC109=0,AD109=0,AE109=0,AF109=0,AG109&lt;&gt;0),999,IF(AND(AC109=0,AD109=0,AE109&lt;&gt;0,AF109=0),AG109/AE109,"?")))</f>
        <v>-14.75</v>
      </c>
      <c r="AN109" s="14">
        <f>ROUND(AN103,3)</f>
        <v>0</v>
      </c>
      <c r="AO109" s="14">
        <f>ROUND(IF(AN103&lt;&gt;0,AO103/AN103,IF(AND(AN103=0,AO103&lt;&gt;0),AO103/AO103,AO103)),3)</f>
        <v>0</v>
      </c>
      <c r="AP109" s="14">
        <f>ROUND(IF(AN103&lt;&gt;0,AP103/AN103,IF(AND(AN103=0,AO103&lt;&gt;0,),AP103/AO103,IF(AND(AN103=0,AO103=0,AP103&lt;&gt;0),AP103/AP103,AP103))),3)</f>
        <v>1</v>
      </c>
      <c r="AQ109" s="14">
        <f>ROUND(IF(AN103&lt;&gt;0,AQ103/AN103,IF(AND(AN103=0,AO103&lt;&gt;0,),AQ103/AO103,IF(AND(AN103=0,AO103=0,AP103&lt;&gt;0),AQ103/AP103,IF(AND(AN103=0,AO103=0,AP103=0,AQ103&lt;&gt;0),AQ103/AQ103,AQ103)))),3)</f>
        <v>0</v>
      </c>
      <c r="AR109" s="14">
        <f>IF(AN103&lt;&gt;0,AR103/AN103,IF(AND(AN103=0,AO103&lt;&gt;0,),AR103/AO103,IF(AND(AN103=0,AO103=0,AP103&lt;&gt;0),AR103/AP103,IF(AND(AN103=0,AO103=0,AP103=0,AQ103&lt;&gt;0),AR103/AQ103,IF(AND(AN103=0,AO103=0,AP103=0,AQ103=0,AR103&lt;&gt;0),AR103/AR103,AR103)))))</f>
        <v>3.462</v>
      </c>
      <c r="AS109" s="14"/>
      <c r="AT109" s="14"/>
      <c r="AU109" s="14"/>
      <c r="AV109" s="14"/>
      <c r="AW109" s="14">
        <f>AQ109</f>
        <v>0</v>
      </c>
      <c r="AX109" s="14">
        <f>IF(AND(AN109=0,AO109=0,AP109=0,AQ109=0,AR109=0),1111,IF(AND(AN109=0,AO109=0,AP109=0,AQ109=0,AR109&lt;&gt;0),999,IF(AND(AN109=0,AO109=0,AP109&lt;&gt;0,AQ109=0),AR109/AP109,"?")))</f>
        <v>3.462</v>
      </c>
    </row>
    <row r="110" spans="13:17" ht="12.75">
      <c r="M110" s="7"/>
      <c r="N110" s="7"/>
      <c r="O110" s="7"/>
      <c r="P110" s="7"/>
      <c r="Q110" s="7"/>
    </row>
    <row r="200" spans="1:15" ht="12.7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7"/>
      <c r="O200" s="7"/>
    </row>
    <row r="201" spans="1:15" ht="12.75">
      <c r="A201" s="57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7"/>
      <c r="O201" s="7"/>
    </row>
    <row r="202" spans="1:15" ht="12.75">
      <c r="A202" s="57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7"/>
      <c r="O202" s="7"/>
    </row>
    <row r="203" spans="1:15" ht="12.75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7"/>
      <c r="O203" s="7"/>
    </row>
    <row r="204" spans="1:15" ht="12.75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7"/>
      <c r="O204" s="7"/>
    </row>
    <row r="205" spans="1:15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1:15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</sheetData>
  <sheetProtection password="8089" sheet="1" objects="1" scenarios="1" selectLockedCells="1"/>
  <mergeCells count="4">
    <mergeCell ref="A204:M204"/>
    <mergeCell ref="A201:M201"/>
    <mergeCell ref="A202:M202"/>
    <mergeCell ref="A203:M203"/>
  </mergeCells>
  <conditionalFormatting sqref="D24:D26 F24:F26 H24:H26">
    <cfRule type="cellIs" priority="1" dxfId="1" operator="equal" stopIfTrue="1">
      <formula>T19</formula>
    </cfRule>
    <cfRule type="cellIs" priority="2" dxfId="0" operator="notEqual" stopIfTrue="1">
      <formula>T19</formula>
    </cfRule>
  </conditionalFormatting>
  <conditionalFormatting sqref="AN101:AR106 AN83:AR85 AN89:AR91 AN95:AR97 AN77:AR79 R101:V106 R83:V85 R89:V91 R95:V97 BJ68:BN73 BJ50:BN52 BJ56:BN58 BJ62:BN64 BJ45:BN46 AY68:BC73 AY50:BC52 AY56:BC58 AY62:BC64 AY45:BC46 AN68:AR73 AN50:AR52 AN56:AR58 AN62:AR64 AN45:AR46 AC68:AG73 AC50:AG52 AC56:AG58 AC62:AG64 AC45:AG46 R17:X22 R55:V60 R37:V39 R43:V45 R49:V51 R32:V33 AC35:AG40 AC17:AG19 AC23:AG25 AC29:AG31 AC12:AG13 I46 E46 R77:V79 AC101:AG106 AC83:AG85 AC89:AG91 AC95:AG97 AC77:AG79 N46">
    <cfRule type="expression" priority="3" dxfId="26" stopIfTrue="1">
      <formula>$H$1=852456</formula>
    </cfRule>
    <cfRule type="expression" priority="4" dxfId="17" stopIfTrue="1">
      <formula>$H$1&lt;&gt;852456</formula>
    </cfRule>
  </conditionalFormatting>
  <conditionalFormatting sqref="AU94:AX109 AS80:AT109 Y94:AB109 W80:X109 BQ61:BT76 BO47:BP76 BF61:BI76 BD47:BE76 AU61:AX76 AS47:AT76 AJ61:AM76 AH47:AI76 Y48:AB63 AH80:AI109 AJ28:AM43 AH14:AI43 AJ94:AM109 W34:X63">
    <cfRule type="expression" priority="5" dxfId="22" stopIfTrue="1">
      <formula>$H$1=852456</formula>
    </cfRule>
    <cfRule type="expression" priority="6" dxfId="17" stopIfTrue="1">
      <formula>$H$1&lt;&gt;852456</formula>
    </cfRule>
  </conditionalFormatting>
  <conditionalFormatting sqref="AN107:AR109 AN98:AR100 AN86:AR88 AN92:AR94 AN80:AR82 R107:V109 R98:V100 R86:V88 R92:V94 AC26:AG28 BJ74:BN76 BJ53:BN55 BJ59:BN61 BJ65:BN67 BJ47:BN49 AY74:BC76 AY53:BC55 AY59:BC61 AY65:BC67 AY47:BC49 AN74:AR76 AN53:AR55 AN59:AR61 AN65:AR67 AN47:AR49 AC74:AG76 AC53:AG55 AC59:AG61 AC65:AG67 AC47:AG49 AC14:AG16 R61:V63 R34:V36 R40:V42 R46:V48 R52:V54 AC41:AG43 AC32:AG34 AC20:AG22 R80:V82 AC107:AG109 AC98:AG100 AC86:AG88 AC92:AG94 AC80:AG82">
    <cfRule type="expression" priority="7" dxfId="20" stopIfTrue="1">
      <formula>$H$1=852456</formula>
    </cfRule>
    <cfRule type="expression" priority="8" dxfId="17" stopIfTrue="1">
      <formula>$H$1&lt;&gt;852456</formula>
    </cfRule>
  </conditionalFormatting>
  <conditionalFormatting sqref="C17:E17 H17:J17 N17:P17 J45 C45:D45 H45 P45">
    <cfRule type="cellIs" priority="9" dxfId="1" operator="equal" stopIfTrue="1">
      <formula>#REF!</formula>
    </cfRule>
    <cfRule type="cellIs" priority="10" dxfId="0" operator="notEqual" stopIfTrue="1">
      <formula>#REF!</formula>
    </cfRule>
  </conditionalFormatting>
  <conditionalFormatting sqref="I27 I37">
    <cfRule type="expression" priority="11" dxfId="1" stopIfTrue="1">
      <formula>AND(#REF!=I27,AND($I$12=852456,$B$12=$R$211))</formula>
    </cfRule>
    <cfRule type="expression" priority="12" dxfId="17" stopIfTrue="1">
      <formula>OR($I$12&lt;&gt;852456,$B$12&lt;&gt;$R$211)</formula>
    </cfRule>
    <cfRule type="expression" priority="13" dxfId="0" stopIfTrue="1">
      <formula>AND(#REF!&lt;&gt;I27,AND($I$12=852456,$B$12=$R$211))</formula>
    </cfRule>
  </conditionalFormatting>
  <conditionalFormatting sqref="D34:D36 F34:F36 H34:H36">
    <cfRule type="expression" priority="14" dxfId="1" stopIfTrue="1">
      <formula>$AB$63=1111</formula>
    </cfRule>
    <cfRule type="expression" priority="15" dxfId="0" stopIfTrue="1">
      <formula>$AB$63&lt;&gt;1111</formula>
    </cfRule>
  </conditionalFormatting>
  <conditionalFormatting sqref="E45">
    <cfRule type="cellIs" priority="16" dxfId="1" operator="equal" stopIfTrue="1">
      <formula>$E$46</formula>
    </cfRule>
    <cfRule type="cellIs" priority="17" dxfId="0" operator="notEqual" stopIfTrue="1">
      <formula>$E$46</formula>
    </cfRule>
  </conditionalFormatting>
  <conditionalFormatting sqref="I45">
    <cfRule type="cellIs" priority="18" dxfId="1" operator="equal" stopIfTrue="1">
      <formula>$I$46</formula>
    </cfRule>
    <cfRule type="cellIs" priority="19" dxfId="0" operator="notEqual" stopIfTrue="1">
      <formula>$I$46</formula>
    </cfRule>
  </conditionalFormatting>
  <conditionalFormatting sqref="N45">
    <cfRule type="cellIs" priority="20" dxfId="1" operator="equal" stopIfTrue="1">
      <formula>$N$46</formula>
    </cfRule>
    <cfRule type="cellIs" priority="21" dxfId="0" operator="notEqual" stopIfTrue="1">
      <formula>$N$46</formula>
    </cfRule>
  </conditionalFormatting>
  <conditionalFormatting sqref="O45">
    <cfRule type="expression" priority="22" dxfId="1" stopIfTrue="1">
      <formula>$N$45=$N$46</formula>
    </cfRule>
    <cfRule type="expression" priority="23" dxfId="0" stopIfTrue="1">
      <formula>$N$45&lt;&gt;$N$46</formula>
    </cfRule>
  </conditionalFormatting>
  <hyperlinks>
    <hyperlink ref="A201" location="'Parametergl. -&gt; Koordinatengl.'!B4" display="2. Ebene von Parameterform in Koordinatenform umwandeln."/>
    <hyperlink ref="A202" location="'Parametergl. -&gt; Koordinatengl.'!B38" display="3. Ebene von Koordinatenform in Normalenform umwandeln."/>
    <hyperlink ref="A200" location="'3 Punkte -&gt;Koordinatengleichung'!B11" display="1. Ebene durch 3 Punkte in Koordinatenform umwandeln."/>
    <hyperlink ref="A203:M203" location="'Parametergl.-&gt;Normalengl.'!B5" display="4. Ebene von Parameterform in Normalenform umwandeln."/>
    <hyperlink ref="A204:M204" location="'Parametergl.-&gt;Normalengl.'!B55" display="5. Ebene von Normalenform in Koordinatenform umwandeln."/>
    <hyperlink ref="A200:M200" location="'3 Punkte -&gt;Koordinatengleichung'!B11" display="1. Ebene durch 3 Punkte in Koordinatenform umwandeln."/>
    <hyperlink ref="A4" location="'Aufgabe 1 und 2'!B13" display="Aufgabe 1:"/>
    <hyperlink ref="A5" location="'Aufgabe 1 und 2'!B42" display="Aufgabe 2:"/>
    <hyperlink ref="A6" location="'Aufgabe 3 und 4'!B7" display="Aufgabe 3:"/>
    <hyperlink ref="A7" location="'Aufgabe 3 und 4'!B40" display="Aufgabe 4:"/>
    <hyperlink ref="A8" location="'Aufgabe 5 und 6'!B6" display="Aufgabe 5:"/>
    <hyperlink ref="A9" location="'Aufgabe 5 und 6'!B40" display="Aufgabe 6:"/>
    <hyperlink ref="A10" location="'Aufgabe 7 und 8'!B6" display="Aufgabe 7:"/>
    <hyperlink ref="A11" location="'Aufgabe 7 und 8'!B56" display="Aufgabe 8:"/>
  </hyperlinks>
  <printOptions/>
  <pageMargins left="0.787401575" right="0.787401575" top="0.984251969" bottom="0.984251969" header="0.4921259845" footer="0.4921259845"/>
  <pageSetup horizontalDpi="360" verticalDpi="360" orientation="portrait" paperSize="9" scale="77" r:id="rId2"/>
  <colBreaks count="1" manualBreakCount="1">
    <brk id="1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M123"/>
  <sheetViews>
    <sheetView zoomScalePageLayoutView="0" workbookViewId="0" topLeftCell="B7">
      <selection activeCell="C11" sqref="C11"/>
    </sheetView>
  </sheetViews>
  <sheetFormatPr defaultColWidth="11.421875" defaultRowHeight="12.75"/>
  <cols>
    <col min="2" max="2" width="6.8515625" style="0" customWidth="1"/>
    <col min="3" max="3" width="7.00390625" style="0" customWidth="1"/>
    <col min="4" max="4" width="6.7109375" style="0" customWidth="1"/>
    <col min="5" max="5" width="7.140625" style="0" customWidth="1"/>
    <col min="6" max="6" width="8.00390625" style="0" customWidth="1"/>
    <col min="7" max="7" width="7.57421875" style="0" customWidth="1"/>
    <col min="8" max="8" width="7.140625" style="0" customWidth="1"/>
    <col min="9" max="9" width="6.7109375" style="0" customWidth="1"/>
    <col min="10" max="10" width="6.28125" style="0" customWidth="1"/>
    <col min="11" max="11" width="5.00390625" style="0" customWidth="1"/>
    <col min="12" max="12" width="6.00390625" style="0" customWidth="1"/>
    <col min="13" max="13" width="5.57421875" style="0" customWidth="1"/>
    <col min="14" max="14" width="6.00390625" style="0" customWidth="1"/>
    <col min="15" max="15" width="6.57421875" style="0" customWidth="1"/>
    <col min="16" max="16" width="7.7109375" style="0" customWidth="1"/>
    <col min="17" max="39" width="8.7109375" style="0" customWidth="1"/>
  </cols>
  <sheetData>
    <row r="1" spans="1:39" ht="12.75">
      <c r="A1" s="11"/>
      <c r="C1" s="7"/>
      <c r="D1" s="7"/>
      <c r="E1" s="51"/>
      <c r="F1" s="51"/>
      <c r="G1" s="51"/>
      <c r="H1" s="13"/>
      <c r="I1" s="51"/>
      <c r="J1" s="51"/>
      <c r="K1" s="7" t="s">
        <v>3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</row>
    <row r="2" spans="1:39" ht="20.25">
      <c r="A2" s="7"/>
      <c r="B2" s="46" t="s">
        <v>144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1:39" ht="20.25">
      <c r="A3" s="7"/>
      <c r="B3" s="46" t="s">
        <v>143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ht="12.75">
      <c r="A4" s="7"/>
      <c r="B4" s="52" t="s">
        <v>145</v>
      </c>
      <c r="C4" s="51"/>
      <c r="D4" s="51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18">
      <c r="A7" s="7"/>
      <c r="B7" s="1" t="s">
        <v>132</v>
      </c>
      <c r="C7" s="2"/>
      <c r="D7" s="2"/>
      <c r="E7" s="3"/>
      <c r="F7" s="3"/>
      <c r="G7" s="3"/>
      <c r="H7" s="3"/>
      <c r="I7" s="3"/>
      <c r="J7" s="3"/>
      <c r="K7" s="4"/>
      <c r="L7" s="5"/>
      <c r="M7" s="5"/>
      <c r="N7" s="5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ht="15">
      <c r="A8" s="7"/>
      <c r="B8" s="6" t="s">
        <v>56</v>
      </c>
      <c r="C8" s="7"/>
      <c r="D8" s="3"/>
      <c r="E8" s="3"/>
      <c r="F8" s="3"/>
      <c r="G8" s="3"/>
      <c r="H8" s="3"/>
      <c r="I8" s="3"/>
      <c r="J8" s="3"/>
      <c r="K8" s="4"/>
      <c r="L8" s="5"/>
      <c r="M8" s="5"/>
      <c r="N8" s="5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ht="14.25">
      <c r="A9" s="7"/>
      <c r="B9" s="28" t="s">
        <v>33</v>
      </c>
      <c r="J9" s="7"/>
      <c r="K9" s="7"/>
      <c r="L9" s="7"/>
      <c r="M9" s="7"/>
      <c r="N9" s="7"/>
      <c r="O9" s="7"/>
      <c r="P9" s="7"/>
      <c r="Q9" s="25" t="s">
        <v>80</v>
      </c>
      <c r="R9" s="25"/>
      <c r="S9" s="25"/>
      <c r="T9" s="25"/>
      <c r="U9" s="25"/>
      <c r="V9" s="25"/>
      <c r="W9" s="25"/>
      <c r="X9" s="7"/>
      <c r="Y9" s="7"/>
      <c r="Z9" s="7"/>
      <c r="AA9" s="7"/>
      <c r="AB9" s="7"/>
      <c r="AC9" s="25" t="s">
        <v>27</v>
      </c>
      <c r="AD9" s="14"/>
      <c r="AE9" s="14"/>
      <c r="AF9" s="14"/>
      <c r="AG9" s="14"/>
      <c r="AH9" s="24"/>
      <c r="AI9" s="24"/>
      <c r="AJ9" s="7"/>
      <c r="AK9" s="7"/>
      <c r="AL9" s="7"/>
      <c r="AM9" s="7"/>
    </row>
    <row r="10" spans="1:39" ht="12.75">
      <c r="A10" s="7"/>
      <c r="C10" s="7"/>
      <c r="D10" s="7"/>
      <c r="E10" s="7"/>
      <c r="F10" s="7"/>
      <c r="G10" s="3"/>
      <c r="H10" s="3"/>
      <c r="I10" s="3"/>
      <c r="J10" s="3"/>
      <c r="K10" s="4"/>
      <c r="L10" s="5"/>
      <c r="M10" s="7"/>
      <c r="N10" s="7"/>
      <c r="O10" s="7"/>
      <c r="P10" s="7"/>
      <c r="Q10" s="14"/>
      <c r="R10" s="14"/>
      <c r="S10" s="14">
        <f>C11</f>
        <v>1</v>
      </c>
      <c r="T10" s="14"/>
      <c r="U10" s="14">
        <f>ROUND(H11-C11,3)</f>
        <v>0</v>
      </c>
      <c r="V10" s="14"/>
      <c r="W10" s="14">
        <f>ROUND(M11-C11,3)</f>
        <v>-1</v>
      </c>
      <c r="X10" s="7"/>
      <c r="Y10" s="7"/>
      <c r="Z10" s="7"/>
      <c r="AA10" s="7"/>
      <c r="AB10" s="7"/>
      <c r="AC10" s="14" t="s">
        <v>9</v>
      </c>
      <c r="AD10" s="14" t="s">
        <v>10</v>
      </c>
      <c r="AE10" s="14" t="s">
        <v>17</v>
      </c>
      <c r="AF10" s="14" t="s">
        <v>18</v>
      </c>
      <c r="AG10" s="14" t="s">
        <v>11</v>
      </c>
      <c r="AH10" s="7"/>
      <c r="AI10" s="7"/>
      <c r="AJ10" s="7"/>
      <c r="AK10" s="7"/>
      <c r="AL10" s="7"/>
      <c r="AM10" s="7"/>
    </row>
    <row r="11" spans="1:39" ht="20.25">
      <c r="A11" s="7"/>
      <c r="B11" s="8" t="s">
        <v>0</v>
      </c>
      <c r="C11" s="9">
        <v>1</v>
      </c>
      <c r="D11" s="9">
        <v>1</v>
      </c>
      <c r="E11" s="9">
        <v>1</v>
      </c>
      <c r="F11" s="10" t="s">
        <v>1</v>
      </c>
      <c r="G11" s="8" t="s">
        <v>2</v>
      </c>
      <c r="H11" s="9">
        <v>1</v>
      </c>
      <c r="I11" s="9">
        <v>0</v>
      </c>
      <c r="J11" s="9">
        <v>1</v>
      </c>
      <c r="K11" s="10" t="s">
        <v>1</v>
      </c>
      <c r="L11" s="8" t="s">
        <v>22</v>
      </c>
      <c r="M11" s="9">
        <v>0</v>
      </c>
      <c r="N11" s="9">
        <v>1</v>
      </c>
      <c r="O11" s="9">
        <v>1</v>
      </c>
      <c r="P11" s="10" t="s">
        <v>1</v>
      </c>
      <c r="Q11" s="14" t="s">
        <v>8</v>
      </c>
      <c r="R11" s="14" t="s">
        <v>6</v>
      </c>
      <c r="S11" s="14">
        <f>D11</f>
        <v>1</v>
      </c>
      <c r="T11" s="15" t="s">
        <v>20</v>
      </c>
      <c r="U11" s="14">
        <f>ROUND(I11-D11,3)</f>
        <v>-1</v>
      </c>
      <c r="V11" s="15" t="s">
        <v>7</v>
      </c>
      <c r="W11" s="14">
        <f>ROUND(N11-D11,3)</f>
        <v>0</v>
      </c>
      <c r="X11" s="7"/>
      <c r="Y11" s="7"/>
      <c r="Z11" s="7"/>
      <c r="AA11" s="7"/>
      <c r="AB11" s="7"/>
      <c r="AC11" s="14">
        <f>U10</f>
        <v>0</v>
      </c>
      <c r="AD11" s="14">
        <f>S7</f>
        <v>0</v>
      </c>
      <c r="AE11" s="14">
        <v>0</v>
      </c>
      <c r="AF11" s="14">
        <v>0</v>
      </c>
      <c r="AG11" s="14">
        <f>W10</f>
        <v>-1</v>
      </c>
      <c r="AH11" s="14" t="str">
        <f>IF(AND(AC11&lt;&gt;0,AC12&lt;&gt;0),AC12,"0")</f>
        <v>0</v>
      </c>
      <c r="AI11" s="14" t="str">
        <f>IF(AND(AC11&lt;&gt;0,AC13&lt;&gt;0),AC13,"0")</f>
        <v>0</v>
      </c>
      <c r="AJ11" s="5"/>
      <c r="AK11" s="7"/>
      <c r="AL11" s="7"/>
      <c r="AM11" s="7"/>
    </row>
    <row r="12" spans="1:39" ht="18">
      <c r="A12" s="7"/>
      <c r="B12" s="7"/>
      <c r="C12" s="7"/>
      <c r="D12" s="7"/>
      <c r="E12" s="7"/>
      <c r="F12" s="26">
        <f>IF(OR(AND(AM40=1111,AL39=1111),AND(U10=0,U11=0,U12=0),AND(W10=0,W11=0,W12=0)),"Diese Punkte bilden keine Ebene","")</f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14"/>
      <c r="R12" s="14"/>
      <c r="S12" s="14">
        <f>E11</f>
        <v>1</v>
      </c>
      <c r="T12" s="14"/>
      <c r="U12" s="14">
        <f>ROUND(J11-E11,3)</f>
        <v>0</v>
      </c>
      <c r="V12" s="14"/>
      <c r="W12" s="14">
        <f>ROUND(O11-E11,3)</f>
        <v>0</v>
      </c>
      <c r="X12" s="7"/>
      <c r="Y12" s="7"/>
      <c r="Z12" s="7"/>
      <c r="AA12" s="7"/>
      <c r="AB12" s="7"/>
      <c r="AC12" s="14">
        <f>U11</f>
        <v>-1</v>
      </c>
      <c r="AD12" s="14">
        <f>S8</f>
        <v>0</v>
      </c>
      <c r="AE12" s="14">
        <v>0</v>
      </c>
      <c r="AF12" s="14">
        <v>0</v>
      </c>
      <c r="AG12" s="14">
        <f>W11</f>
        <v>0</v>
      </c>
      <c r="AH12" s="14" t="str">
        <f>IF(AND(AC11&lt;&gt;0,AC12&lt;&gt;0),-AC11,"0")</f>
        <v>0</v>
      </c>
      <c r="AI12" s="14"/>
      <c r="AJ12" s="5"/>
      <c r="AK12" s="7"/>
      <c r="AL12" s="7"/>
      <c r="AM12" s="7"/>
    </row>
    <row r="13" spans="1:39" ht="15">
      <c r="A13" s="7"/>
      <c r="B13" s="6" t="s">
        <v>60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14">
        <f>U12</f>
        <v>0</v>
      </c>
      <c r="AD13" s="14">
        <f>S9</f>
        <v>0</v>
      </c>
      <c r="AE13" s="14">
        <v>0</v>
      </c>
      <c r="AF13" s="14">
        <v>0</v>
      </c>
      <c r="AG13" s="14">
        <f>W12</f>
        <v>0</v>
      </c>
      <c r="AH13" s="14"/>
      <c r="AI13" s="14" t="str">
        <f>IF(AND(AC11&lt;&gt;0,AC13&lt;&gt;0),-AC11,"0")</f>
        <v>0</v>
      </c>
      <c r="AJ13" s="5"/>
      <c r="AK13" s="7"/>
      <c r="AL13" s="7"/>
      <c r="AM13" s="7"/>
    </row>
    <row r="14" spans="1:39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14">
        <f>IF(AND(AC11=0,AC12&lt;&gt;0),AC12,IF(AND(AC11=0,AC12=0,AC13&lt;&gt;0),AC13,AC11))</f>
        <v>-1</v>
      </c>
      <c r="AD14" s="14">
        <f>IF(AND(AC11=0,AC12&lt;&gt;0),AD12,IF(AND(AC11=0,AC12=0,AC13&lt;&gt;0),AD13,AD11))</f>
        <v>0</v>
      </c>
      <c r="AE14" s="14">
        <f>IF(AND(AC11=0,AC12&lt;&gt;0),AE12,IF(AND(AC11=0,AC12=0,AC13&lt;&gt;0),AE13,AE11))</f>
        <v>0</v>
      </c>
      <c r="AF14" s="14">
        <f>IF(AND(AC11=0,AC12&lt;&gt;0),AF12,IF(AND(AC11=0,AC12=0,AC13&lt;&gt;0),AF13,AF11))</f>
        <v>0</v>
      </c>
      <c r="AG14" s="14">
        <f>IF(AND(AC11=0,AC12&lt;&gt;0),AG12,IF(AND(AC11=0,AC12=0,AC13&lt;&gt;0),AG13,AG11))</f>
        <v>0</v>
      </c>
      <c r="AH14" s="14" t="str">
        <f>IF(AND(AC14&lt;&gt;0,AC15&lt;&gt;0),AC15,"0")</f>
        <v>0</v>
      </c>
      <c r="AI14" s="14" t="str">
        <f>IF(AND(AC14&lt;&gt;0,AC16&lt;&gt;0),AC16,"0")</f>
        <v>0</v>
      </c>
      <c r="AJ14" s="5"/>
      <c r="AK14" s="7"/>
      <c r="AL14" s="7"/>
      <c r="AM14" s="7"/>
    </row>
    <row r="15" spans="1:39" ht="24.75">
      <c r="A15" s="7"/>
      <c r="B15" s="17" t="s">
        <v>19</v>
      </c>
      <c r="C15" s="7"/>
      <c r="D15" s="32" t="s">
        <v>57</v>
      </c>
      <c r="E15" s="32" t="s">
        <v>53</v>
      </c>
      <c r="F15" s="32" t="s">
        <v>58</v>
      </c>
      <c r="G15" s="32" t="s">
        <v>54</v>
      </c>
      <c r="H15" s="32" t="s">
        <v>58</v>
      </c>
      <c r="I15" s="32" t="s">
        <v>55</v>
      </c>
      <c r="J15" s="33" t="s">
        <v>59</v>
      </c>
      <c r="K15" s="7"/>
      <c r="L15" s="7"/>
      <c r="M15" s="7"/>
      <c r="N15" s="7"/>
      <c r="O15" s="7"/>
      <c r="P15" s="7"/>
      <c r="Q15" s="25" t="s">
        <v>74</v>
      </c>
      <c r="R15" s="14"/>
      <c r="S15" s="14"/>
      <c r="T15" s="14"/>
      <c r="U15" s="14"/>
      <c r="V15" s="14"/>
      <c r="W15" s="14"/>
      <c r="X15" s="7"/>
      <c r="Y15" s="7"/>
      <c r="Z15" s="7"/>
      <c r="AA15" s="7"/>
      <c r="AB15" s="7"/>
      <c r="AC15" s="14">
        <f>IF(AND(AC11=0,AC12&lt;&gt;0),AC11,AC12)</f>
        <v>0</v>
      </c>
      <c r="AD15" s="14">
        <f>IF(AND(AC11=0,AC12&lt;&gt;0),AD11,AD12)</f>
        <v>0</v>
      </c>
      <c r="AE15" s="14">
        <f>IF(AND(AC11=0,AC12&lt;&gt;0),AE11,AE12)</f>
        <v>0</v>
      </c>
      <c r="AF15" s="14">
        <f>IF(AND(AC11=0,AC12&lt;&gt;0),AF11,AF12)</f>
        <v>0</v>
      </c>
      <c r="AG15" s="14">
        <f>IF(AND(AC11=0,AC12&lt;&gt;0),AG11,AG12)</f>
        <v>-1</v>
      </c>
      <c r="AH15" s="14" t="str">
        <f>IF(AND(AC14&lt;&gt;0,AC15&lt;&gt;0),-AC17,"1")</f>
        <v>1</v>
      </c>
      <c r="AI15" s="14"/>
      <c r="AJ15" s="5"/>
      <c r="AK15" s="7"/>
      <c r="AL15" s="7"/>
      <c r="AM15" s="7"/>
    </row>
    <row r="16" spans="1:39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14" t="s">
        <v>67</v>
      </c>
      <c r="R16" s="14" t="s">
        <v>68</v>
      </c>
      <c r="S16" s="14" t="s">
        <v>69</v>
      </c>
      <c r="T16" s="14" t="s">
        <v>18</v>
      </c>
      <c r="U16" s="14" t="s">
        <v>59</v>
      </c>
      <c r="V16" s="14"/>
      <c r="W16" s="14"/>
      <c r="X16" s="7"/>
      <c r="Y16" s="7"/>
      <c r="Z16" s="7"/>
      <c r="AA16" s="7"/>
      <c r="AB16" s="7"/>
      <c r="AC16" s="14">
        <f>IF(AND(AC11=0,AC12&lt;&gt;0),AC13,IF(AND(AC11=0,AC12=0,AC13&lt;&gt;0),AC11,AC13))</f>
        <v>0</v>
      </c>
      <c r="AD16" s="14">
        <f>IF(AND(AC11=0,AC12&lt;&gt;0),AD13,IF(AND(AC11=0,AC12=0,AC13&lt;&gt;0),AD11,AD13))</f>
        <v>0</v>
      </c>
      <c r="AE16" s="14">
        <f>IF(AND(AC11=0,AC12&lt;&gt;0),AE13,IF(AND(AC11=0,AC12=0,AC13&lt;&gt;0),AE11,AE13))</f>
        <v>0</v>
      </c>
      <c r="AF16" s="14">
        <f>IF(AND(AC11=0,AC12&lt;&gt;0),AF13,IF(AND(AC11=0,AC12=0,AC13&lt;&gt;0),AF11,AF13))</f>
        <v>0</v>
      </c>
      <c r="AG16" s="14">
        <f>IF(AND(AC11=0,AC12&lt;&gt;0),AG13,IF(AND(AC11=0,AC12=0,AC13&lt;&gt;0),AG11,AG13))</f>
        <v>0</v>
      </c>
      <c r="AH16" s="14"/>
      <c r="AI16" s="14" t="str">
        <f>IF(AND(AC14&lt;&gt;0,AC16&lt;&gt;0),-AC14,"1")</f>
        <v>1</v>
      </c>
      <c r="AJ16" s="5"/>
      <c r="AK16" s="7"/>
      <c r="AL16" s="7"/>
      <c r="AM16" s="7"/>
    </row>
    <row r="17" spans="1:39" ht="15">
      <c r="A17" s="7"/>
      <c r="B17" s="6" t="s">
        <v>64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14">
        <f>ROUND(D28,3)</f>
        <v>0</v>
      </c>
      <c r="R17" s="14">
        <f>ROUND(F28,3)</f>
        <v>0</v>
      </c>
      <c r="S17" s="14">
        <f>ROUND(H28,3)</f>
        <v>5</v>
      </c>
      <c r="T17" s="14">
        <v>0</v>
      </c>
      <c r="U17" s="14">
        <f>ROUND(J28,3)</f>
        <v>5</v>
      </c>
      <c r="V17" s="14" t="str">
        <f>IF(AND(Q17&lt;&gt;0,Q18&lt;&gt;0),Q18,"0")</f>
        <v>0</v>
      </c>
      <c r="W17" s="14" t="str">
        <f>IF(AND(Q17&lt;&gt;0,Q19&lt;&gt;0),Q19,"0")</f>
        <v>0</v>
      </c>
      <c r="X17" s="5"/>
      <c r="Y17" s="7"/>
      <c r="Z17" s="7"/>
      <c r="AA17" s="7"/>
      <c r="AB17" s="7"/>
      <c r="AC17" s="14">
        <f>AC14</f>
        <v>-1</v>
      </c>
      <c r="AD17" s="14">
        <f>AD14</f>
        <v>0</v>
      </c>
      <c r="AE17" s="14">
        <f>AE14</f>
        <v>0</v>
      </c>
      <c r="AF17" s="14">
        <f>AF14</f>
        <v>0</v>
      </c>
      <c r="AG17" s="14">
        <f>AG14</f>
        <v>0</v>
      </c>
      <c r="AH17" s="14"/>
      <c r="AI17" s="14"/>
      <c r="AJ17" s="5"/>
      <c r="AK17" s="7"/>
      <c r="AL17" s="7"/>
      <c r="AM17" s="7"/>
    </row>
    <row r="18" spans="1:39" ht="15">
      <c r="A18" s="7"/>
      <c r="B18" s="6" t="s">
        <v>61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4">
        <f>D34</f>
        <v>0</v>
      </c>
      <c r="R18" s="14">
        <f>F34</f>
        <v>0</v>
      </c>
      <c r="S18" s="14">
        <f>H34</f>
        <v>1</v>
      </c>
      <c r="T18" s="14">
        <v>0</v>
      </c>
      <c r="U18" s="14">
        <f>J34</f>
        <v>1</v>
      </c>
      <c r="V18" s="14" t="str">
        <f>IF(AND(Q17&lt;&gt;0,Q18&lt;&gt;0),-Q17,"0")</f>
        <v>0</v>
      </c>
      <c r="W18" s="14"/>
      <c r="X18" s="5"/>
      <c r="Y18" s="7"/>
      <c r="Z18" s="7"/>
      <c r="AA18" s="7"/>
      <c r="AB18" s="7"/>
      <c r="AC18" s="14">
        <f>AC15*AH15+AC14*AH14</f>
        <v>0</v>
      </c>
      <c r="AD18" s="14">
        <f>AD15*AH15+AD14*AH14</f>
        <v>0</v>
      </c>
      <c r="AE18" s="14">
        <f>AE14*AH14+AE15*AH15</f>
        <v>0</v>
      </c>
      <c r="AF18" s="14">
        <f>AF14*AH14+AF15*AH15</f>
        <v>0</v>
      </c>
      <c r="AG18" s="14">
        <f>AG14*AH14+AG15*AH15</f>
        <v>-1</v>
      </c>
      <c r="AH18" s="14" t="str">
        <f>IF(AND(AD18&lt;&gt;0,AD19&lt;&gt;0),AD19,"0")</f>
        <v>0</v>
      </c>
      <c r="AI18" s="14"/>
      <c r="AJ18" s="5"/>
      <c r="AK18" s="7"/>
      <c r="AL18" s="7"/>
      <c r="AM18" s="7"/>
    </row>
    <row r="19" spans="1:39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/>
      <c r="W19" s="14" t="str">
        <f>IF(AND(Q17&lt;&gt;0,Q19&lt;&gt;0),-Q17,"0")</f>
        <v>0</v>
      </c>
      <c r="X19" s="5"/>
      <c r="Y19" s="7"/>
      <c r="Z19" s="7"/>
      <c r="AA19" s="7"/>
      <c r="AB19" s="7"/>
      <c r="AC19" s="14">
        <f>AC16*AI16+AC14*AI14</f>
        <v>0</v>
      </c>
      <c r="AD19" s="14">
        <f>AD16*AI16+AD14*AI14</f>
        <v>0</v>
      </c>
      <c r="AE19" s="14">
        <f>AE14*AI14+AE16*AI16</f>
        <v>0</v>
      </c>
      <c r="AF19" s="14">
        <f>AF14*AI14+AF16*AI16</f>
        <v>0</v>
      </c>
      <c r="AG19" s="14">
        <f>AG16*AI16+AG14*AI14</f>
        <v>0</v>
      </c>
      <c r="AH19" s="14" t="str">
        <f>IF(AND(AD18&lt;&gt;0,AD19&lt;&gt;0),-AD18,"1")</f>
        <v>1</v>
      </c>
      <c r="AI19" s="14" t="s">
        <v>12</v>
      </c>
      <c r="AJ19" s="7"/>
      <c r="AL19" s="7"/>
      <c r="AM19" s="7"/>
    </row>
    <row r="20" spans="1:39" ht="24.75">
      <c r="A20" s="7"/>
      <c r="B20" s="7"/>
      <c r="C20" s="7"/>
      <c r="D20" s="33" t="s">
        <v>57</v>
      </c>
      <c r="E20" s="33">
        <f>C11</f>
        <v>1</v>
      </c>
      <c r="F20" s="34" t="s">
        <v>63</v>
      </c>
      <c r="G20" s="33">
        <f>D11</f>
        <v>1</v>
      </c>
      <c r="H20" s="34" t="s">
        <v>79</v>
      </c>
      <c r="I20" s="33">
        <f>E11</f>
        <v>1</v>
      </c>
      <c r="J20" s="34" t="s">
        <v>62</v>
      </c>
      <c r="K20" s="7"/>
      <c r="L20" s="7"/>
      <c r="M20" s="7"/>
      <c r="N20" s="7"/>
      <c r="O20" s="7"/>
      <c r="P20" s="7"/>
      <c r="Q20" s="14">
        <f>IF(AND(Q17=0,Q18&lt;&gt;0),Q18,IF(AND(Q17=0,Q18=0,Q19&lt;&gt;0),Q19,Q17))</f>
        <v>0</v>
      </c>
      <c r="R20" s="14">
        <f>IF(AND(Q17=0,Q18&lt;&gt;0),R18,IF(AND(Q17=0,Q18=0,Q19&lt;&gt;0),R19,R17))</f>
        <v>0</v>
      </c>
      <c r="S20" s="14">
        <f>IF(AND(Q17=0,Q18&lt;&gt;0),S18,IF(AND(Q17=0,Q18=0,Q19&lt;&gt;0),S19,S17))</f>
        <v>5</v>
      </c>
      <c r="T20" s="14">
        <f>IF(AND(Q17=0,Q18&lt;&gt;0),T18,IF(AND(Q17=0,Q18=0,Q19&lt;&gt;0),T19,T17))</f>
        <v>0</v>
      </c>
      <c r="U20" s="14">
        <f>IF(AND(Q17=0,Q18&lt;&gt;0),U18,IF(AND(Q17=0,Q18=0,Q19&lt;&gt;0),U19,U17))</f>
        <v>5</v>
      </c>
      <c r="V20" s="14" t="str">
        <f>IF(AND(Q20&lt;&gt;0,Q21&lt;&gt;0),Q21,"0")</f>
        <v>0</v>
      </c>
      <c r="W20" s="14" t="str">
        <f>IF(AND(Q20&lt;&gt;0,Q22&lt;&gt;0),Q22,"0")</f>
        <v>0</v>
      </c>
      <c r="X20" s="5"/>
      <c r="Y20" s="7"/>
      <c r="Z20" s="7"/>
      <c r="AA20" s="7"/>
      <c r="AB20" s="7"/>
      <c r="AC20" s="14">
        <f>AC17</f>
        <v>-1</v>
      </c>
      <c r="AD20" s="14">
        <f>AD17</f>
        <v>0</v>
      </c>
      <c r="AE20" s="14">
        <f>AE17</f>
        <v>0</v>
      </c>
      <c r="AF20" s="14">
        <f>AF17</f>
        <v>0</v>
      </c>
      <c r="AG20" s="14">
        <f>AG17</f>
        <v>0</v>
      </c>
      <c r="AH20" s="14">
        <f>IF(AND(AD20&lt;&gt;0,AD21&lt;&gt;0),AD21,1)</f>
        <v>1</v>
      </c>
      <c r="AI20" s="14"/>
      <c r="AJ20" s="5"/>
      <c r="AK20" s="7"/>
      <c r="AL20" s="7"/>
      <c r="AM20" s="7"/>
    </row>
    <row r="21" spans="1:39" ht="24.75">
      <c r="A21" s="7"/>
      <c r="B21" s="7"/>
      <c r="C21" s="7"/>
      <c r="D21" s="33" t="s">
        <v>57</v>
      </c>
      <c r="E21" s="33">
        <f>H11</f>
        <v>1</v>
      </c>
      <c r="F21" s="34" t="s">
        <v>63</v>
      </c>
      <c r="G21" s="33">
        <f>I11</f>
        <v>0</v>
      </c>
      <c r="H21" s="34" t="s">
        <v>79</v>
      </c>
      <c r="I21" s="33">
        <f>J11</f>
        <v>1</v>
      </c>
      <c r="J21" s="34" t="s">
        <v>62</v>
      </c>
      <c r="K21" s="7"/>
      <c r="L21" s="7"/>
      <c r="M21" s="7"/>
      <c r="N21" s="7"/>
      <c r="O21" s="7"/>
      <c r="P21" s="7"/>
      <c r="Q21" s="14">
        <f>IF(AND(Q17=0,Q18&lt;&gt;0),Q17,Q18)</f>
        <v>0</v>
      </c>
      <c r="R21" s="14">
        <f>IF(AND(Q17=0,Q18&lt;&gt;0),R17,R18)</f>
        <v>0</v>
      </c>
      <c r="S21" s="14">
        <f>IF(AND(Q17=0,Q18&lt;&gt;0),S17,S18)</f>
        <v>1</v>
      </c>
      <c r="T21" s="14">
        <f>IF(AND(Q17=0,Q18&lt;&gt;0),T17,T18)</f>
        <v>0</v>
      </c>
      <c r="U21" s="14">
        <f>IF(AND(Q17=0,Q18&lt;&gt;0),U17,U18)</f>
        <v>1</v>
      </c>
      <c r="V21" s="14" t="str">
        <f>IF(AND(Q20&lt;&gt;0,Q21&lt;&gt;0),-Q23,"1")</f>
        <v>1</v>
      </c>
      <c r="W21" s="14"/>
      <c r="X21" s="5"/>
      <c r="Y21" s="7"/>
      <c r="Z21" s="7"/>
      <c r="AA21" s="7"/>
      <c r="AB21" s="7"/>
      <c r="AC21" s="14">
        <f>AC18</f>
        <v>0</v>
      </c>
      <c r="AD21" s="14">
        <f>IF(AND(AC18=0,AD18=0,AD19&lt;&gt;0),AD19,AD18)</f>
        <v>0</v>
      </c>
      <c r="AE21" s="14">
        <f>IF(AND(AC18=0,AD18=0,AD19&lt;&gt;0),AE19,AE18)</f>
        <v>0</v>
      </c>
      <c r="AF21" s="14">
        <f>IF(AND(AC18=0,AD18=0,AD19&lt;&gt;0),AF19,AF18)</f>
        <v>0</v>
      </c>
      <c r="AG21" s="14">
        <f>IF(AND(AC18=0,AD18=0,AD19&lt;&gt;0),AG19,AG18)</f>
        <v>-1</v>
      </c>
      <c r="AH21" s="14">
        <f>IF(AND(AD20&lt;&gt;0,AD21&lt;&gt;0),-AD20,0)</f>
        <v>0</v>
      </c>
      <c r="AI21" s="14"/>
      <c r="AJ21" s="5"/>
      <c r="AK21" s="7"/>
      <c r="AL21" s="7"/>
      <c r="AM21" s="7"/>
    </row>
    <row r="22" spans="1:39" ht="24.75">
      <c r="A22" s="7"/>
      <c r="B22" s="7"/>
      <c r="C22" s="7"/>
      <c r="D22" s="33" t="s">
        <v>57</v>
      </c>
      <c r="E22" s="33">
        <f>M11</f>
        <v>0</v>
      </c>
      <c r="F22" s="34" t="s">
        <v>63</v>
      </c>
      <c r="G22" s="33">
        <f>N11</f>
        <v>1</v>
      </c>
      <c r="H22" s="34" t="s">
        <v>79</v>
      </c>
      <c r="I22" s="33">
        <f>O11</f>
        <v>1</v>
      </c>
      <c r="J22" s="34" t="s">
        <v>62</v>
      </c>
      <c r="K22" s="7"/>
      <c r="L22" s="7"/>
      <c r="M22" s="7"/>
      <c r="N22" s="7"/>
      <c r="O22" s="7"/>
      <c r="P22" s="7"/>
      <c r="Q22" s="14">
        <f>IF(AND(Q17=0,Q18&lt;&gt;0),Q19,IF(AND(Q17=0,Q18=0,Q19&lt;&gt;0),Q17,Q19))</f>
        <v>0</v>
      </c>
      <c r="R22" s="14">
        <f>IF(AND(Q17=0,Q18&lt;&gt;0),R19,IF(AND(Q17=0,Q18=0,Q19&lt;&gt;0),R17,R19))</f>
        <v>0</v>
      </c>
      <c r="S22" s="14">
        <f>IF(AND(Q17=0,Q18&lt;&gt;0),S19,IF(AND(Q17=0,Q18=0,Q19&lt;&gt;0),S17,S19))</f>
        <v>0</v>
      </c>
      <c r="T22" s="14">
        <f>IF(AND(Q17=0,Q18&lt;&gt;0),T19,IF(AND(Q17=0,Q18=0,Q19&lt;&gt;0),T17,T19))</f>
        <v>0</v>
      </c>
      <c r="U22" s="14">
        <f>IF(AND(Q17=0,Q18&lt;&gt;0),U19,IF(AND(Q17=0,Q18=0,Q19&lt;&gt;0),U17,U19))</f>
        <v>0</v>
      </c>
      <c r="V22" s="14"/>
      <c r="W22" s="14" t="str">
        <f>IF(AND(Q20&lt;&gt;0,Q22&lt;&gt;0),-Q20,"1")</f>
        <v>1</v>
      </c>
      <c r="X22" s="5"/>
      <c r="Y22" s="7"/>
      <c r="Z22" s="7"/>
      <c r="AA22" s="7"/>
      <c r="AB22" s="7"/>
      <c r="AC22" s="14">
        <f>AC19</f>
        <v>0</v>
      </c>
      <c r="AD22" s="14">
        <f>IF(AND(AC18=0,AD18=0,AD19&lt;&gt;0),AD18,AD19*AH19+AD18*AH18)</f>
        <v>0</v>
      </c>
      <c r="AE22" s="14">
        <f>IF(AND(AC18=0,AD18=0,AD19&lt;&gt;0),AE18,AE19*AH19+AE18*AH18)</f>
        <v>0</v>
      </c>
      <c r="AF22" s="14">
        <f>IF(AND(AC18=0,AD18=0,AD19&lt;&gt;0),AF18,AF19*AH19+AF18*AH18)</f>
        <v>0</v>
      </c>
      <c r="AG22" s="14">
        <f>IF(AND(AC18=0,AD18=0,AD19&lt;&gt;0),AG18,AG19*AH19+AG18*AH18)</f>
        <v>0</v>
      </c>
      <c r="AH22" s="14"/>
      <c r="AI22" s="14"/>
      <c r="AJ22" s="4"/>
      <c r="AK22" s="7"/>
      <c r="AL22" s="7"/>
      <c r="AM22" s="7"/>
    </row>
    <row r="23" spans="1:39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14">
        <f>Q20</f>
        <v>0</v>
      </c>
      <c r="R23" s="14">
        <f>R20</f>
        <v>0</v>
      </c>
      <c r="S23" s="14">
        <f>S20</f>
        <v>5</v>
      </c>
      <c r="T23" s="14">
        <f>T20</f>
        <v>0</v>
      </c>
      <c r="U23" s="14">
        <f>U20</f>
        <v>5</v>
      </c>
      <c r="V23" s="14"/>
      <c r="W23" s="14"/>
      <c r="X23" s="5"/>
      <c r="Y23" s="7"/>
      <c r="Z23" s="7"/>
      <c r="AA23" s="7"/>
      <c r="AB23" s="7"/>
      <c r="AC23" s="14">
        <f>AC20*AH20+AC21*AH21</f>
        <v>-1</v>
      </c>
      <c r="AD23" s="14">
        <f>AD20*AH20+AD21*AH21</f>
        <v>0</v>
      </c>
      <c r="AE23" s="14">
        <f>AE20*AH20+AE21*AH21</f>
        <v>0</v>
      </c>
      <c r="AF23" s="14">
        <f>AF20*AH20+AF21*AH21</f>
        <v>0</v>
      </c>
      <c r="AG23" s="14">
        <f>AG20*AH20+AG21*AH21</f>
        <v>0</v>
      </c>
      <c r="AH23" s="14">
        <f>IF(AND(AE23&lt;&gt;0,AE25&lt;&gt;0),AE25,1)</f>
        <v>1</v>
      </c>
      <c r="AI23" s="14"/>
      <c r="AJ23" s="7"/>
      <c r="AK23" s="7"/>
      <c r="AL23" s="7"/>
      <c r="AM23" s="7"/>
    </row>
    <row r="24" spans="1:39" ht="15">
      <c r="A24" s="7"/>
      <c r="B24" s="6" t="s">
        <v>81</v>
      </c>
      <c r="C24" s="6"/>
      <c r="D24" s="6"/>
      <c r="E24" s="6"/>
      <c r="F24" s="6"/>
      <c r="G24" s="6"/>
      <c r="H24" s="6"/>
      <c r="I24" s="7"/>
      <c r="J24" s="7"/>
      <c r="K24" s="7"/>
      <c r="L24" s="7"/>
      <c r="M24" s="7"/>
      <c r="N24" s="7"/>
      <c r="O24" s="7"/>
      <c r="P24" s="7"/>
      <c r="Q24" s="14">
        <f>Q21*V21+Q20*V20</f>
        <v>0</v>
      </c>
      <c r="R24" s="14">
        <f>ROUND(R21*V21+R20*V20,1)</f>
        <v>0</v>
      </c>
      <c r="S24" s="14">
        <f>ROUND(S20*V20+S21*V21,1)</f>
        <v>1</v>
      </c>
      <c r="T24" s="14">
        <f>ROUND(T20*V20+T21*V21,1)</f>
        <v>0</v>
      </c>
      <c r="U24" s="14">
        <f>ROUND(U20*V20+U21*V21,1)</f>
        <v>1</v>
      </c>
      <c r="V24" s="14" t="str">
        <f>IF(AND(R24&lt;&gt;0,R25&lt;&gt;0),R25,"0")</f>
        <v>0</v>
      </c>
      <c r="W24" s="25" t="s">
        <v>94</v>
      </c>
      <c r="X24" s="14"/>
      <c r="Y24" s="14"/>
      <c r="Z24" s="7"/>
      <c r="AA24" s="7"/>
      <c r="AB24" s="7"/>
      <c r="AC24" s="14">
        <f>AC21</f>
        <v>0</v>
      </c>
      <c r="AD24" s="14">
        <f>IF(AND(AC21=0,AD21=0,AD22&lt;&gt;0),AD22,AD21)</f>
        <v>0</v>
      </c>
      <c r="AE24" s="14">
        <f aca="true" t="shared" si="0" ref="AE24:AG25">AE21</f>
        <v>0</v>
      </c>
      <c r="AF24" s="14">
        <f t="shared" si="0"/>
        <v>0</v>
      </c>
      <c r="AG24" s="14">
        <f t="shared" si="0"/>
        <v>-1</v>
      </c>
      <c r="AH24" s="14"/>
      <c r="AI24" s="14">
        <f>IF(AND(AE25&lt;&gt;0,AE24&lt;&gt;0),AE25,1)</f>
        <v>1</v>
      </c>
      <c r="AJ24" s="7"/>
      <c r="AK24" s="7"/>
      <c r="AL24" s="7"/>
      <c r="AM24" s="7"/>
    </row>
    <row r="25" spans="1:39" ht="19.5">
      <c r="A25" s="7"/>
      <c r="B25" s="6" t="s">
        <v>83</v>
      </c>
      <c r="C25" s="6"/>
      <c r="D25" s="6"/>
      <c r="E25" s="6"/>
      <c r="F25" s="6"/>
      <c r="G25" s="6"/>
      <c r="H25" s="6"/>
      <c r="I25" s="7"/>
      <c r="J25" s="7"/>
      <c r="K25" s="7"/>
      <c r="L25" s="7"/>
      <c r="M25" s="7"/>
      <c r="N25" s="7"/>
      <c r="O25" s="7"/>
      <c r="P25" s="7"/>
      <c r="Q25" s="14">
        <f>Q22*W22+Q20*W20</f>
        <v>0</v>
      </c>
      <c r="R25" s="14">
        <f>R22*W22+R20*W20</f>
        <v>0</v>
      </c>
      <c r="S25" s="14">
        <f>S20*W20+S22*W22</f>
        <v>0</v>
      </c>
      <c r="T25" s="14">
        <f>T20*W20+T22*W22</f>
        <v>0</v>
      </c>
      <c r="U25" s="14">
        <f>U22*W22+U20*W20</f>
        <v>0</v>
      </c>
      <c r="V25" s="14" t="str">
        <f>IF(AND(R24&lt;&gt;0,R25&lt;&gt;0),-R24,"1")</f>
        <v>1</v>
      </c>
      <c r="W25" s="25" t="s">
        <v>12</v>
      </c>
      <c r="X25" s="14"/>
      <c r="Y25" s="14"/>
      <c r="Z25" s="7"/>
      <c r="AA25" s="7"/>
      <c r="AB25" s="7"/>
      <c r="AC25" s="14">
        <f>AC22</f>
        <v>0</v>
      </c>
      <c r="AD25" s="14">
        <f>AD22</f>
        <v>0</v>
      </c>
      <c r="AE25" s="14">
        <f t="shared" si="0"/>
        <v>0</v>
      </c>
      <c r="AF25" s="14">
        <f t="shared" si="0"/>
        <v>0</v>
      </c>
      <c r="AG25" s="14">
        <f t="shared" si="0"/>
        <v>0</v>
      </c>
      <c r="AH25" s="14">
        <f>IF(AND(AE25&lt;&gt;0,AE23&lt;&gt;0),-AE23,0)</f>
        <v>0</v>
      </c>
      <c r="AI25" s="14">
        <f>IF(AND(AE25&lt;&gt;0,AE24&lt;&gt;0),-AE24,0)</f>
        <v>0</v>
      </c>
      <c r="AJ25" s="14" t="s">
        <v>13</v>
      </c>
      <c r="AK25" s="14" t="s">
        <v>14</v>
      </c>
      <c r="AL25" s="14" t="s">
        <v>15</v>
      </c>
      <c r="AM25" s="14" t="s">
        <v>16</v>
      </c>
    </row>
    <row r="26" spans="1:39" ht="15">
      <c r="A26" s="7"/>
      <c r="B26" s="6" t="s">
        <v>82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4">
        <f>Q23</f>
        <v>0</v>
      </c>
      <c r="R26" s="14">
        <f>R23</f>
        <v>0</v>
      </c>
      <c r="S26" s="14">
        <f>S23</f>
        <v>5</v>
      </c>
      <c r="T26" s="14">
        <f>T23</f>
        <v>0</v>
      </c>
      <c r="U26" s="14">
        <f>U23</f>
        <v>5</v>
      </c>
      <c r="V26" s="14">
        <f>IF(AND(R26&lt;&gt;0,R27&lt;&gt;0),R27,1)</f>
        <v>1</v>
      </c>
      <c r="W26" s="14"/>
      <c r="X26" s="5"/>
      <c r="Y26" s="7"/>
      <c r="Z26" s="7"/>
      <c r="AA26" s="7"/>
      <c r="AB26" s="7"/>
      <c r="AC26" s="14">
        <f>AC25*AH25+AC23*AH23</f>
        <v>-1</v>
      </c>
      <c r="AD26" s="14">
        <f>AD25*AH25+AD23*AH23</f>
        <v>0</v>
      </c>
      <c r="AE26" s="14">
        <f>AE25*AH25+AE23*AH23</f>
        <v>0</v>
      </c>
      <c r="AF26" s="14">
        <f>AF25*AH25+AF23*AH23</f>
        <v>0</v>
      </c>
      <c r="AG26" s="14">
        <f>AG25*AH25+AG23*AH23</f>
        <v>0</v>
      </c>
      <c r="AH26" s="14">
        <f>IF(AND(AC27=0,AD27=0,AE27&lt;&gt;0),AE27,1)</f>
        <v>1</v>
      </c>
      <c r="AI26" s="14"/>
      <c r="AJ26" s="14">
        <f>IF(AK27=999,999,IF(AND(AK27&lt;&gt;1111,AK27&lt;&gt;999,AC26&lt;&gt;0),AG26/AC26,IF(AND(AD26&lt;&gt;0,AC26&lt;&gt;0,AK27=1111),"allg",IF(AND(AD26=0,AC26&lt;&gt;0,AK27=1111),AG26/AC26,IF(AND(AK27&lt;&gt;1111,AC26=0,AD26=0,AG26&lt;&gt;0),"nicht lösbar","allg.")))))</f>
        <v>999</v>
      </c>
      <c r="AK26" s="14"/>
      <c r="AL26" s="14"/>
      <c r="AM26" s="14"/>
    </row>
    <row r="27" spans="1:39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M27" s="7"/>
      <c r="N27" s="7"/>
      <c r="O27" s="7"/>
      <c r="P27" s="7"/>
      <c r="Q27" s="14">
        <f>Q24</f>
        <v>0</v>
      </c>
      <c r="R27" s="14">
        <f>IF(AND(Q24=0,R24=0,R25&lt;&gt;0),R25,R24)</f>
        <v>0</v>
      </c>
      <c r="S27" s="14">
        <f>IF(AND(Q24=0,R24=0,R25&lt;&gt;0),S25,S24)</f>
        <v>1</v>
      </c>
      <c r="T27" s="14">
        <f>IF(AND(Q24=0,R24=0,R25&lt;&gt;0),T25,T24)</f>
        <v>0</v>
      </c>
      <c r="U27" s="14">
        <f>IF(AND(Q24=0,R24=0,R25&lt;&gt;0),U25,U24)</f>
        <v>1</v>
      </c>
      <c r="V27" s="14">
        <f>IF(AND(R26&lt;&gt;0,R27&lt;&gt;0),-R26,0)</f>
        <v>0</v>
      </c>
      <c r="W27" s="14"/>
      <c r="X27" s="5"/>
      <c r="Y27" s="7"/>
      <c r="Z27" s="7"/>
      <c r="AA27" s="7"/>
      <c r="AB27" s="7"/>
      <c r="AC27" s="14">
        <f>AC25*AI25+AC24*AI24</f>
        <v>0</v>
      </c>
      <c r="AD27" s="14">
        <f>AD25*AI25+AD24*AI24</f>
        <v>0</v>
      </c>
      <c r="AE27" s="14">
        <f>AE25*AI25+AE24*AI24</f>
        <v>0</v>
      </c>
      <c r="AF27" s="14">
        <f>AF25*AI25+AF24*AI24</f>
        <v>0</v>
      </c>
      <c r="AG27" s="14">
        <f>AG25*AI25+AG24*AI24</f>
        <v>-1</v>
      </c>
      <c r="AH27" s="14">
        <f>IF(AND(AC27=0,AD27=0,AE27&lt;&gt;0),-AE26,0)</f>
        <v>0</v>
      </c>
      <c r="AI27" s="14"/>
      <c r="AJ27" s="14"/>
      <c r="AK27" s="14">
        <f>IF(AL28=999,999,IF(AND(AC27=0,AD27&lt;&gt;0),AG27/AD27,IF(AND(AC27=0,AD27=0,AG27=0),1111,IF(AND(AC27=0,AD27=0,AG27&lt;&gt;0),999,"hab auch keine Ahnung"))))</f>
        <v>999</v>
      </c>
      <c r="AL27" s="14"/>
      <c r="AM27" s="14"/>
    </row>
    <row r="28" spans="1:39" ht="24.75">
      <c r="A28" s="7"/>
      <c r="B28" s="17" t="s">
        <v>19</v>
      </c>
      <c r="D28" s="9">
        <v>0</v>
      </c>
      <c r="E28" s="32" t="s">
        <v>53</v>
      </c>
      <c r="F28" s="9">
        <v>0</v>
      </c>
      <c r="G28" s="32" t="s">
        <v>54</v>
      </c>
      <c r="H28" s="9">
        <v>5</v>
      </c>
      <c r="I28" s="32" t="s">
        <v>55</v>
      </c>
      <c r="J28" s="9">
        <v>5</v>
      </c>
      <c r="K28" s="7"/>
      <c r="L28" s="7"/>
      <c r="M28" s="7"/>
      <c r="N28" s="7"/>
      <c r="O28" s="7"/>
      <c r="P28" s="7"/>
      <c r="Q28" s="14">
        <f>Q25</f>
        <v>0</v>
      </c>
      <c r="R28" s="14">
        <f>IF(AND(Q24=0,R24=0,R25&lt;&gt;0),R24,R25*V25+R24*V24)</f>
        <v>0</v>
      </c>
      <c r="S28" s="14">
        <f>IF(AND(Q24=0,R24=0,R25&lt;&gt;0),S24,S25*V25+S24*V24)</f>
        <v>0</v>
      </c>
      <c r="T28" s="14">
        <f>IF(AND(Q24=0,R24=0,R25&lt;&gt;0),T24,T25*V25+T24*V24)</f>
        <v>0</v>
      </c>
      <c r="U28" s="14">
        <f>IF(AND(Q24=0,R24=0,R25&lt;&gt;0),U24,U25*V25+U24*V24)</f>
        <v>0</v>
      </c>
      <c r="V28" s="14"/>
      <c r="W28" s="14"/>
      <c r="X28" s="4"/>
      <c r="Y28" s="7"/>
      <c r="Z28" s="7"/>
      <c r="AA28" s="7"/>
      <c r="AB28" s="7"/>
      <c r="AC28" s="14">
        <f>AC25</f>
        <v>0</v>
      </c>
      <c r="AD28" s="14">
        <f>AD25</f>
        <v>0</v>
      </c>
      <c r="AE28" s="14">
        <f>AE25</f>
        <v>0</v>
      </c>
      <c r="AF28" s="14">
        <f>AF25</f>
        <v>0</v>
      </c>
      <c r="AG28" s="14">
        <f>AG25</f>
        <v>0</v>
      </c>
      <c r="AH28" s="14"/>
      <c r="AI28" s="14"/>
      <c r="AJ28" s="14"/>
      <c r="AK28" s="14"/>
      <c r="AL28" s="14">
        <f>IF(AND(AC28=0,AD28=0,AE28&lt;&gt;0),AG28/AE28,IF(AND(AC28=0,AD28=0,AE28=0,AG28=0),1111,IF(AND(AC28=0,AD28=0,AE28=0,AG28&lt;&gt;0),999,"hab auch keine Ahnung")))</f>
        <v>1111</v>
      </c>
      <c r="AM28" s="14"/>
    </row>
    <row r="29" spans="1:39" ht="18">
      <c r="A29" s="7"/>
      <c r="B29" s="7"/>
      <c r="C29" s="7"/>
      <c r="D29" s="41">
        <f>IF(AND(D28=0,F28=0,H28=0),"Das ist keine Ebenengleichung","")</f>
      </c>
      <c r="E29" s="5"/>
      <c r="F29" s="7"/>
      <c r="G29" s="5"/>
      <c r="H29" s="7"/>
      <c r="I29" s="5"/>
      <c r="J29" s="7"/>
      <c r="K29" s="7"/>
      <c r="L29" s="51"/>
      <c r="M29" s="7"/>
      <c r="N29" s="7"/>
      <c r="O29" s="7"/>
      <c r="P29" s="7"/>
      <c r="Q29" s="14">
        <f>Q26*V26+Q27*V27</f>
        <v>0</v>
      </c>
      <c r="R29" s="14">
        <f>R26*V26+R27*V27</f>
        <v>0</v>
      </c>
      <c r="S29" s="14">
        <f>S26*V26+S27*V27</f>
        <v>5</v>
      </c>
      <c r="T29" s="14">
        <f>T26*V26+T27*V27</f>
        <v>0</v>
      </c>
      <c r="U29" s="14">
        <f>U26*V26+U27*V27</f>
        <v>5</v>
      </c>
      <c r="V29" s="14">
        <f>IF(AND(S29&lt;&gt;0,S31&lt;&gt;0),S31,1)</f>
        <v>1</v>
      </c>
      <c r="W29" s="14"/>
      <c r="X29" s="7"/>
      <c r="Y29" s="7"/>
      <c r="Z29" s="7"/>
      <c r="AA29" s="7"/>
      <c r="AB29" s="7"/>
      <c r="AC29" s="14">
        <f>IF(AC26&lt;&gt;0,AC26,IF(AND(AC26=0,AC27&lt;&gt;0),AC27,AC26))</f>
        <v>-1</v>
      </c>
      <c r="AD29" s="14">
        <f>IF(AND(AC26=0,AC27=0,AD26=0,AD27&lt;&gt;0),AD27,AD26)</f>
        <v>0</v>
      </c>
      <c r="AE29" s="14">
        <f>IF(AND(AC26=0,AC27=0,AD26=0,AD27&lt;&gt;0),AE27,AE26)</f>
        <v>0</v>
      </c>
      <c r="AF29" s="14">
        <f>IF(AND(AC26=0,AC27=0,AD26=0,AD27&lt;&gt;0),AF27,AF26)</f>
        <v>0</v>
      </c>
      <c r="AG29" s="14">
        <f>IF(AND(AC26=0,AC27=0,AD26=0,AD27&lt;&gt;0),AG27,AG26)</f>
        <v>0</v>
      </c>
      <c r="AH29" s="14">
        <f>IF(AND(AC29=0,AC30=0,AC31=0,AE30&lt;&gt;0),AE30,IF(AND(AC29&lt;&gt;0,AD29=0,AE29=0,AF29=0,AC30=0,AD30=0,AE30=0),1,IF(AND(AC29&lt;&gt;0,AD29=0,AD30=0),AE30,IF(AND(AC29=0,AD29&lt;&gt;0,AE29=0,AF29=0,AC30=0,AD30=0,AE30=0,AC31=0),1,1))))</f>
        <v>1</v>
      </c>
      <c r="AI29" s="14"/>
      <c r="AJ29" s="14">
        <f>AF29</f>
        <v>0</v>
      </c>
      <c r="AK29" s="14">
        <f>IF(AL30=999,999,IF(AND(AL30&lt;&gt;1111,AL30&lt;&gt;999,AC29&lt;&gt;0),AG29/AC29,IF(AND(AD29&lt;&gt;0,AC29=0),AG29/AD29,IF(AND(AC29=0,AD29=0,AE29&lt;&gt;0),AG29/AE29,IF(AND(AC29=0,AD29=0,AE29=0,AF29&lt;&gt;0),AG29/AF29,IF(AND(AC29=0,AD29=0,AE29=0,AF29=0,AG29=0),1111,999))))))</f>
        <v>999</v>
      </c>
      <c r="AL29" s="14"/>
      <c r="AM29" s="14"/>
    </row>
    <row r="30" spans="1:39" ht="15" customHeight="1">
      <c r="A30" s="7"/>
      <c r="B30" s="7"/>
      <c r="C30" s="7"/>
      <c r="D30" s="35" t="s">
        <v>77</v>
      </c>
      <c r="E30" s="35"/>
      <c r="F30" s="35"/>
      <c r="G30" s="35"/>
      <c r="H30" s="35"/>
      <c r="I30" s="35"/>
      <c r="J30" s="35"/>
      <c r="K30" s="7"/>
      <c r="L30" s="7"/>
      <c r="M30" s="7"/>
      <c r="N30" s="7"/>
      <c r="O30" s="7"/>
      <c r="P30" s="7"/>
      <c r="Q30" s="14">
        <f>Q27</f>
        <v>0</v>
      </c>
      <c r="R30" s="14">
        <f>IF(AND(Q27=0,R27=0,R28&lt;&gt;0),R28,R27)</f>
        <v>0</v>
      </c>
      <c r="S30" s="14">
        <f aca="true" t="shared" si="1" ref="S30:U31">S27</f>
        <v>1</v>
      </c>
      <c r="T30" s="14">
        <f t="shared" si="1"/>
        <v>0</v>
      </c>
      <c r="U30" s="14">
        <f t="shared" si="1"/>
        <v>1</v>
      </c>
      <c r="V30" s="14"/>
      <c r="W30" s="14">
        <f>IF(AND(S31&lt;&gt;0,S30&lt;&gt;0),S31,1)</f>
        <v>1</v>
      </c>
      <c r="X30" s="7"/>
      <c r="Y30" s="7"/>
      <c r="Z30" s="7"/>
      <c r="AA30" s="7"/>
      <c r="AB30" s="7"/>
      <c r="AC30" s="14">
        <f>AC27</f>
        <v>0</v>
      </c>
      <c r="AD30" s="14">
        <f>IF(AND(AC26=0,AC27=0,AD26=0,AD27&lt;&gt;0),AD26,AD27)</f>
        <v>0</v>
      </c>
      <c r="AE30" s="14">
        <f>IF(AND(AC26=0,AC27=0,AD26=0,AD27&lt;&gt;0),AE26,AE27)</f>
        <v>0</v>
      </c>
      <c r="AF30" s="14">
        <f>IF(AND(AC26=0,AC27=0,AD26=0,AD27&lt;&gt;0),AF26,AF27)</f>
        <v>0</v>
      </c>
      <c r="AG30" s="14">
        <f>IF(AND(AC26=0,AC27=0,AD26=0,AD27&lt;&gt;0),AG26,AG27)</f>
        <v>-1</v>
      </c>
      <c r="AH30" s="14">
        <f>IF(AND(AC29=0,AC30=0,AC31=0),-AE29,IF(AND(AC29&lt;&gt;0,AC30=0,AD29=0,AD30=0),-AE29,0))</f>
        <v>0</v>
      </c>
      <c r="AI30" s="14"/>
      <c r="AJ30" s="14"/>
      <c r="AK30" s="14">
        <f>AF30</f>
        <v>0</v>
      </c>
      <c r="AL30" s="14">
        <f>IF(AM31=999,999,IF(AND(AC30=0,AD30&lt;&gt;0),AG30/AD30,IF(AND(AC30=0,AD30=0,AE30&lt;&gt;0),AG30/AE30,IF(AND(AC30=0,AD30=0,AE30=0,AF30&lt;&gt;0),AG30/AF30,IF(AND(AC30=0,AD30=0,AE30=0,AF30=0,AG30=0),1111,999)))))</f>
        <v>999</v>
      </c>
      <c r="AM30" s="14"/>
    </row>
    <row r="31" spans="1:39" ht="15">
      <c r="A31" s="7"/>
      <c r="B31" s="7"/>
      <c r="C31" s="7"/>
      <c r="D31" s="35" t="s">
        <v>175</v>
      </c>
      <c r="E31" s="35"/>
      <c r="F31" s="35"/>
      <c r="G31" s="35"/>
      <c r="H31" s="35"/>
      <c r="I31" s="35"/>
      <c r="J31" s="35"/>
      <c r="K31" s="7"/>
      <c r="L31" s="7"/>
      <c r="M31" s="7"/>
      <c r="N31" s="7"/>
      <c r="O31" s="7"/>
      <c r="P31" s="7"/>
      <c r="Q31" s="14">
        <f>Q28</f>
        <v>0</v>
      </c>
      <c r="R31" s="14">
        <f>R28</f>
        <v>0</v>
      </c>
      <c r="S31" s="14">
        <f t="shared" si="1"/>
        <v>0</v>
      </c>
      <c r="T31" s="14">
        <f t="shared" si="1"/>
        <v>0</v>
      </c>
      <c r="U31" s="14">
        <f t="shared" si="1"/>
        <v>0</v>
      </c>
      <c r="V31" s="14">
        <f>IF(AND(S31&lt;&gt;0,S29&lt;&gt;0),-S29,0)</f>
        <v>0</v>
      </c>
      <c r="W31" s="14">
        <f>IF(AND(S31&lt;&gt;0,S30&lt;&gt;0),-S30,0)</f>
        <v>0</v>
      </c>
      <c r="X31" s="14" t="s">
        <v>13</v>
      </c>
      <c r="Y31" s="14" t="s">
        <v>14</v>
      </c>
      <c r="Z31" s="14" t="s">
        <v>15</v>
      </c>
      <c r="AA31" s="14" t="s">
        <v>16</v>
      </c>
      <c r="AB31" s="43"/>
      <c r="AC31" s="14">
        <f>AC28</f>
        <v>0</v>
      </c>
      <c r="AD31" s="14">
        <f>AD28</f>
        <v>0</v>
      </c>
      <c r="AE31" s="14">
        <f>ROUND(IF(AE28&lt;&gt;0,AE28/AE28,AE28),3)</f>
        <v>0</v>
      </c>
      <c r="AF31" s="14">
        <f>ROUND(IF(AE28&lt;&gt;0,AF28/AE28,AF28),3)</f>
        <v>0</v>
      </c>
      <c r="AG31" s="14">
        <f>ROUND(IF(AE28&lt;&gt;0,AG28/AE28,AG28),3)</f>
        <v>0</v>
      </c>
      <c r="AH31" s="14"/>
      <c r="AI31" s="14"/>
      <c r="AJ31" s="14"/>
      <c r="AK31" s="14"/>
      <c r="AL31" s="14">
        <f>AF31</f>
        <v>0</v>
      </c>
      <c r="AM31" s="14">
        <f>IF(AND(AC31=0,AD31=0,AE31&lt;&gt;0),AG31/AE31,IF(AND(AC31=0,AD31=0,AE31=0,AG31=0),1111,IF(AND(AC31=0,AD31=0,AE31=0,AG31&lt;&gt;0),999,"hab auch keine Ahnung")))</f>
        <v>1111</v>
      </c>
    </row>
    <row r="32" spans="1:39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14">
        <f>Q31*V31+Q29*V29</f>
        <v>0</v>
      </c>
      <c r="R32" s="14">
        <f>R31*V31+R29*V29</f>
        <v>0</v>
      </c>
      <c r="S32" s="14">
        <f>S31*V31+S29*V29</f>
        <v>5</v>
      </c>
      <c r="T32" s="14">
        <f>T31*V31+T29*V29</f>
        <v>0</v>
      </c>
      <c r="U32" s="14">
        <f>U31*V31+U29*V29</f>
        <v>5</v>
      </c>
      <c r="V32" s="14">
        <f>IF(AND(Q33=0,R33=0,S33&lt;&gt;0),S33,1)</f>
        <v>1</v>
      </c>
      <c r="W32" s="14"/>
      <c r="X32" s="14">
        <f>IF(Y33=999,999,IF(AND(Y33&lt;&gt;1111,Y33&lt;&gt;999,Q32&lt;&gt;0),U32/Q32,IF(AND(R32&lt;&gt;0,Q32&lt;&gt;0,Y33=1111),"allg",IF(AND(R32=0,Q32&lt;&gt;0,Y33=1111),U32/Q32,IF(AND(Y33&lt;&gt;1111,Q32=0,R32=0,U32&lt;&gt;0),"nicht lösbar","allg.")))))</f>
        <v>999</v>
      </c>
      <c r="Y32" s="14"/>
      <c r="Z32" s="14"/>
      <c r="AA32" s="14"/>
      <c r="AB32" s="43"/>
      <c r="AC32" s="14">
        <f>AC29*AH29+AC30*AH30</f>
        <v>-1</v>
      </c>
      <c r="AD32" s="14">
        <f>AD29*AH29+AD30*AH30</f>
        <v>0</v>
      </c>
      <c r="AE32" s="14">
        <f>AE29*AH29+AE30*AH30</f>
        <v>0</v>
      </c>
      <c r="AF32" s="14">
        <f>AF29*AH29+AF30*AH30</f>
        <v>0</v>
      </c>
      <c r="AG32" s="14">
        <f>AG29*AH29+AG30*AH30</f>
        <v>0</v>
      </c>
      <c r="AH32" s="14"/>
      <c r="AI32" s="14"/>
      <c r="AJ32" s="14"/>
      <c r="AK32" s="14"/>
      <c r="AL32" s="14"/>
      <c r="AM32" s="14"/>
    </row>
    <row r="33" spans="1:39" ht="20.25">
      <c r="A33" s="7"/>
      <c r="B33" s="18"/>
      <c r="C33" s="7"/>
      <c r="D33" s="25" t="s">
        <v>76</v>
      </c>
      <c r="E33" s="14"/>
      <c r="F33" s="14"/>
      <c r="G33" s="14"/>
      <c r="H33" s="14"/>
      <c r="I33" s="14"/>
      <c r="J33" s="14"/>
      <c r="K33" s="7"/>
      <c r="L33" s="14"/>
      <c r="M33" s="14"/>
      <c r="N33" s="14"/>
      <c r="O33" s="7"/>
      <c r="P33" s="7"/>
      <c r="Q33" s="14">
        <f>Q31*W31+Q30*W30</f>
        <v>0</v>
      </c>
      <c r="R33" s="14">
        <f>R31*W31+R30*W30</f>
        <v>0</v>
      </c>
      <c r="S33" s="14">
        <f>S31*W31+S30*W30</f>
        <v>1</v>
      </c>
      <c r="T33" s="14">
        <f>T31*W31+T30*W30</f>
        <v>0</v>
      </c>
      <c r="U33" s="14">
        <f>U31*W31+U30*W30</f>
        <v>1</v>
      </c>
      <c r="V33" s="14">
        <f>IF(AND(Q33=0,R33=0,S33&lt;&gt;0),-S32,0)</f>
        <v>-5</v>
      </c>
      <c r="W33" s="14"/>
      <c r="X33" s="14"/>
      <c r="Y33" s="14">
        <f>IF(Z34=999,999,IF(AND(Q33=0,R33&lt;&gt;0),U33/R33,IF(AND(Q33=0,R33=0,U33=0),1111,IF(AND(Q33=0,R33=0,U33&lt;&gt;0),999,"hab auch keine Ahnung"))))</f>
        <v>999</v>
      </c>
      <c r="Z33" s="14"/>
      <c r="AA33" s="14"/>
      <c r="AB33" s="43"/>
      <c r="AC33" s="14">
        <f aca="true" t="shared" si="2" ref="AC33:AG34">AC30</f>
        <v>0</v>
      </c>
      <c r="AD33" s="14">
        <f t="shared" si="2"/>
        <v>0</v>
      </c>
      <c r="AE33" s="14">
        <f t="shared" si="2"/>
        <v>0</v>
      </c>
      <c r="AF33" s="14">
        <f t="shared" si="2"/>
        <v>0</v>
      </c>
      <c r="AG33" s="14">
        <f t="shared" si="2"/>
        <v>-1</v>
      </c>
      <c r="AH33" s="14"/>
      <c r="AI33" s="14"/>
      <c r="AJ33" s="14"/>
      <c r="AK33" s="14"/>
      <c r="AL33" s="14"/>
      <c r="AM33" s="14"/>
    </row>
    <row r="34" spans="1:39" ht="12.75">
      <c r="A34" s="7"/>
      <c r="B34" s="7"/>
      <c r="C34" s="7"/>
      <c r="D34" s="14">
        <f>M34</f>
        <v>0</v>
      </c>
      <c r="E34" s="14" t="s">
        <v>65</v>
      </c>
      <c r="F34" s="14">
        <f>M35</f>
        <v>0</v>
      </c>
      <c r="G34" s="14" t="s">
        <v>66</v>
      </c>
      <c r="H34" s="14">
        <f>M36</f>
        <v>1</v>
      </c>
      <c r="I34" s="14" t="s">
        <v>75</v>
      </c>
      <c r="J34" s="14">
        <f>C11*M34+D11*M35+E11*M36</f>
        <v>1</v>
      </c>
      <c r="K34" s="7"/>
      <c r="L34" s="14"/>
      <c r="M34" s="14">
        <f>IF(AND(Q77=0,R77&lt;&gt;0,S77=0,U77=0,Q78=0,R78=0,S78&lt;&gt;0,U78=0),1,IF(AND(Q77&lt;&gt;0,R77&lt;&gt;0,S77=0,U77=0,Q78=0,R78=0,S78&lt;&gt;0,U78=0),-R77,-S77))</f>
        <v>0</v>
      </c>
      <c r="N34" s="14"/>
      <c r="O34" s="7"/>
      <c r="P34" s="7"/>
      <c r="Q34" s="14">
        <f>Q31</f>
        <v>0</v>
      </c>
      <c r="R34" s="14">
        <f>R31</f>
        <v>0</v>
      </c>
      <c r="S34" s="14">
        <f>S31</f>
        <v>0</v>
      </c>
      <c r="T34" s="14">
        <f>T31</f>
        <v>0</v>
      </c>
      <c r="U34" s="14">
        <f>U31</f>
        <v>0</v>
      </c>
      <c r="V34" s="14"/>
      <c r="W34" s="14"/>
      <c r="X34" s="14"/>
      <c r="Y34" s="14"/>
      <c r="Z34" s="14">
        <f>IF(AND(Q34=0,R34=0,S34&lt;&gt;0),U34/S34,IF(AND(Q34=0,R34=0,S34=0,U34=0),1111,IF(AND(Q34=0,R34=0,S34=0,U34&lt;&gt;0),999,"hab auch keine Ahnung")))</f>
        <v>1111</v>
      </c>
      <c r="AA34" s="14"/>
      <c r="AB34" s="43"/>
      <c r="AC34" s="14">
        <f t="shared" si="2"/>
        <v>0</v>
      </c>
      <c r="AD34" s="14">
        <f t="shared" si="2"/>
        <v>0</v>
      </c>
      <c r="AE34" s="14">
        <f t="shared" si="2"/>
        <v>0</v>
      </c>
      <c r="AF34" s="14">
        <f t="shared" si="2"/>
        <v>0</v>
      </c>
      <c r="AG34" s="14">
        <f t="shared" si="2"/>
        <v>0</v>
      </c>
      <c r="AH34" s="14"/>
      <c r="AI34" s="14"/>
      <c r="AJ34" s="14"/>
      <c r="AK34" s="14"/>
      <c r="AL34" s="14"/>
      <c r="AM34" s="14"/>
    </row>
    <row r="35" spans="1:39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4" t="s">
        <v>70</v>
      </c>
      <c r="M35" s="14">
        <f>IF(AND(Q78=0,R78=0,S78&lt;&gt;0,U78=0,Q77=0,R77&lt;&gt;0,S77=0,U77=0),U77,IF(AND(Q78=0,R78=0,S78&lt;&gt;0,U78=0),1,-S78))</f>
        <v>0</v>
      </c>
      <c r="N35" s="14"/>
      <c r="O35" s="7"/>
      <c r="P35" s="7"/>
      <c r="Q35" s="14">
        <f>IF(Q32&lt;&gt;0,Q32,IF(AND(Q32=0,Q33&lt;&gt;0),Q33,Q32))</f>
        <v>0</v>
      </c>
      <c r="R35" s="14">
        <f>IF(AND(Q32=0,Q33=0,R32=0,R33&lt;&gt;0),R33,R32)</f>
        <v>0</v>
      </c>
      <c r="S35" s="14">
        <f>IF(AND(Q32=0,Q33=0,R32=0,R33&lt;&gt;0),S33,S32)</f>
        <v>5</v>
      </c>
      <c r="T35" s="14">
        <f>IF(AND(Q32=0,Q33=0,R32=0,R33&lt;&gt;0),T33,T32)</f>
        <v>0</v>
      </c>
      <c r="U35" s="14">
        <f>IF(AND(Q32=0,Q33=0,R32=0,R33&lt;&gt;0),U33,U32)</f>
        <v>5</v>
      </c>
      <c r="V35" s="14">
        <f>IF(AND(Q35=0,Q36=0,Q37=0,S36&lt;&gt;0),S36,IF(AND(Q35&lt;&gt;0,R35=0,S35=0,T35=0,Q36=0,R36=0,S36=0),1,IF(AND(Q35&lt;&gt;0,R35=0,R36=0),S36,IF(AND(Q35=0,R35&lt;&gt;0,S35=0,T35=0,Q36=0,R36=0,S36=0,Q37=0),1,1))))</f>
        <v>1</v>
      </c>
      <c r="W35" s="14"/>
      <c r="X35" s="14">
        <f>T35</f>
        <v>0</v>
      </c>
      <c r="Y35" s="14">
        <f>IF(Z36=999,999,IF(AND(Z36&lt;&gt;1111,Z36&lt;&gt;999,Q35&lt;&gt;0),U35/Q35,IF(AND(R35&lt;&gt;0,Q35=0),U35/R35,IF(AND(Q35=0,R35=0,S35&lt;&gt;0),U35/S35,IF(AND(Q35=0,R35=0,S35=0,T35&lt;&gt;0),U35/T35,IF(AND(Q35=0,R35=0,S35=0,T35=0,U35=0),1111,999))))))</f>
        <v>1</v>
      </c>
      <c r="Z35" s="14"/>
      <c r="AA35" s="14"/>
      <c r="AB35" s="43"/>
      <c r="AC35" s="14">
        <f>ROUND(IF(AC32&lt;&gt;0,AC32/AC32,AC32),3)</f>
        <v>1</v>
      </c>
      <c r="AD35" s="14">
        <f>ROUND(IF(AC32&lt;&gt;0,AD32/AC32,IF(AND(AC32=0,AD32&lt;&gt;0),AD32/AD32,AD32)),3)</f>
        <v>0</v>
      </c>
      <c r="AE35" s="14">
        <f>ROUND(IF(AC32&lt;&gt;0,AE32/AC32,IF(AND(AC32=0,AD32&lt;&gt;0,),AE32/AD32,IF(AND(AC32=0,AD32=0,AE32&lt;&gt;0),AE32/AE32,AE32))),3)</f>
        <v>0</v>
      </c>
      <c r="AF35" s="14">
        <f>ROUND(IF(AC32&lt;&gt;0,AF32/AC32,IF(AND(AC32=0,AD32&lt;&gt;0,),AF32/AD32,IF(AND(AC32=0,AD32=0,AE32&lt;&gt;0),AF32/AE32,IF(AND(AC32=0,AD32=0,AE32=0,AF32&lt;&gt;0),#REF!/AF32,AF32)))),3)</f>
        <v>0</v>
      </c>
      <c r="AG35" s="14">
        <f>ROUND(IF(AC32&lt;&gt;0,AG32/AC32,IF(AND(AC32=0,AD32&lt;&gt;0),AG32/AD32,IF(AND(AC32=0,AD32=0,AE32&lt;&gt;0),AG32/AE32,IF(AND(AC32=0,AD32=0,AE32=0,AF32&lt;&gt;0),AG32/AF32,IF(AND(AC32=0,AD32=0,AE32=0,AF32=0,AG32&lt;&gt;0),AG32/AG32,AG32))))),3)</f>
        <v>0</v>
      </c>
      <c r="AH35" s="14">
        <f>IF(AND(AC36=0,AD36=0,AE36&lt;&gt;0),AE36,1)</f>
        <v>1</v>
      </c>
      <c r="AI35" s="14"/>
      <c r="AJ35" s="14">
        <f>AF35</f>
        <v>0</v>
      </c>
      <c r="AK35" s="14">
        <f>IF(AL36=999,999,IF(AND(AL36&lt;&gt;1111,AL36&lt;&gt;999,AC35&lt;&gt;0),AG35/AC35,IF(AND(AD35&lt;&gt;0,AC35=0),AG35/AD35,IF(AND(AC35=0,AD35=0,AE35&lt;&gt;0),AG35/AE35,IF(AND(AC35=0,AD35=0,AE35=0,AF35&lt;&gt;0),AG35/AF35,IF(AND(AC35=0,AD35=0,AE35=0,AF35=0,AG35=0),1111,999))))))</f>
        <v>999</v>
      </c>
      <c r="AL35" s="14"/>
      <c r="AM35" s="14"/>
    </row>
    <row r="36" spans="1:39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4"/>
      <c r="M36" s="14">
        <f>IF(AND(Q78=0,R78=0,S78&lt;&gt;0,U78=0),0,IF(AND(Q78=0,R78&lt;&gt;0,S78=0,U78=0,Q77&lt;&gt;0,R77=0,S77=0,U77=0),1,IF(AND(Q77&lt;&gt;0,R77=0,S77&lt;&gt;0,U77=0,Q78=0,R78&lt;&gt;0,S78=0,U78=0),1,1)))</f>
        <v>1</v>
      </c>
      <c r="N36" s="14"/>
      <c r="O36" s="7"/>
      <c r="P36" s="7"/>
      <c r="Q36" s="14">
        <f>Q33</f>
        <v>0</v>
      </c>
      <c r="R36" s="14">
        <f>IF(AND(Q32=0,Q33=0,R32=0,R33&lt;&gt;0),R32,R33)</f>
        <v>0</v>
      </c>
      <c r="S36" s="14">
        <f>IF(AND(Q32=0,Q33=0,R32=0,R33&lt;&gt;0),S32,S33)</f>
        <v>1</v>
      </c>
      <c r="T36" s="14">
        <f>IF(AND(Q32=0,Q33=0,R32=0,R33&lt;&gt;0),T32,T33)</f>
        <v>0</v>
      </c>
      <c r="U36" s="14">
        <f>IF(AND(Q32=0,Q33=0,R32=0,R33&lt;&gt;0),U32,U33)</f>
        <v>1</v>
      </c>
      <c r="V36" s="14">
        <f>IF(AND(Q35=0,Q36=0,Q37=0),-S35,IF(AND(Q35&lt;&gt;0,Q36=0,R35=0,R36=0),-S35,0))</f>
        <v>-5</v>
      </c>
      <c r="W36" s="14"/>
      <c r="X36" s="14"/>
      <c r="Y36" s="14">
        <f>T36</f>
        <v>0</v>
      </c>
      <c r="Z36" s="14">
        <f>IF(AA37=999,999,IF(AND(Q36=0,R36&lt;&gt;0),U36/R36,IF(AND(Q36=0,R36=0,S36&lt;&gt;0),U36/S36,IF(AND(Q36=0,R36=0,S36=0,T36&lt;&gt;0),U36/T36,IF(AND(Q36=0,R36=0,S36=0,T36=0,U36=0),1111,999)))))</f>
        <v>1</v>
      </c>
      <c r="AA36" s="14"/>
      <c r="AB36" s="43"/>
      <c r="AC36" s="14">
        <f>AC30</f>
        <v>0</v>
      </c>
      <c r="AD36" s="14">
        <f>ROUND(IF(AC30&lt;&gt;0,AD30/AC30,IF(AND(AC30=0,AD30&lt;&gt;0),AD30/AD30,AD30)),3)</f>
        <v>0</v>
      </c>
      <c r="AE36" s="14">
        <f>ROUND(IF(AC30&lt;&gt;0,AE30/AC30,IF(AND(AC30=0,AD30&lt;&gt;0),AE30/AD30,IF(AND(AC30=0,AD30=0,AE30&lt;&gt;0),AE30/AE30,AE30))),3)</f>
        <v>0</v>
      </c>
      <c r="AF36" s="14">
        <f>ROUND(IF(AC30&lt;&gt;0,AF30/AC30,IF(AND(AC30=0,AD30&lt;&gt;0),AF30/AD30,IF(AND(AC30=0,AD30=0,AE30&lt;&gt;0),AF30/AE30,IF(AND(AC30=0,AD30=0,AE30=0,AF30&lt;&gt;0),AF30/AF30,AF30)))),3)</f>
        <v>0</v>
      </c>
      <c r="AG36" s="14">
        <f>ROUND(IF(AC30&lt;&gt;0,AG30/AC30,IF(AND(AC30=0,AD30&lt;&gt;0),AG30/AD30,IF(AND(AC30=0,AD30=0,AE30&lt;&gt;0),AG30/AE30,IF(AND(AC30=0,AD30=0,AE30=0,AF30&lt;&gt;0),AG30/AF30,IF(AND(AC30=0,AD30=0,AE30=0,AF30=0,AG30&lt;&gt;0),AG30/AG30,AG30))))),3)</f>
        <v>1</v>
      </c>
      <c r="AH36" s="14">
        <f>IF(AND(AC36=0,AD36=0,AE36&lt;&gt;0),-AE35,0)</f>
        <v>0</v>
      </c>
      <c r="AI36" s="14"/>
      <c r="AJ36" s="14"/>
      <c r="AK36" s="14">
        <f>AF36</f>
        <v>0</v>
      </c>
      <c r="AL36" s="14">
        <f>IF(AM37=999,999,IF(AND(AC36=0,AD36&lt;&gt;0),AG36/AD36,IF(AND(AC36=0,AD36=0,AE36&lt;&gt;0),AG36/AE36,IF(AND(AC36=0,AD36=0,AE36=0,AF36&lt;&gt;0),AG36/AF36,IF(AND(AC36=0,AD36=0,AE36=0,AF36=0,AG36=0),1111,999)))))</f>
        <v>999</v>
      </c>
      <c r="AM36" s="14"/>
    </row>
    <row r="37" spans="1:39" ht="12.75">
      <c r="A37" s="7"/>
      <c r="B37" s="7"/>
      <c r="D37" s="7"/>
      <c r="E37" s="7"/>
      <c r="F37" s="7"/>
      <c r="G37" s="7"/>
      <c r="H37" s="7"/>
      <c r="I37" s="7"/>
      <c r="J37" s="7"/>
      <c r="K37" s="7"/>
      <c r="L37" s="14"/>
      <c r="M37" s="14"/>
      <c r="N37" s="14"/>
      <c r="O37" s="7"/>
      <c r="P37" s="7"/>
      <c r="Q37" s="14">
        <f>Q34</f>
        <v>0</v>
      </c>
      <c r="R37" s="14">
        <f>R34</f>
        <v>0</v>
      </c>
      <c r="S37" s="14">
        <f>ROUND(IF(S34&lt;&gt;0,S34/S34,S34),3)</f>
        <v>0</v>
      </c>
      <c r="T37" s="14">
        <f>ROUND(IF(S34&lt;&gt;0,T34/S34,T34),3)</f>
        <v>0</v>
      </c>
      <c r="U37" s="14">
        <f>ROUND(IF(S34&lt;&gt;0,U34/S34,U34),3)</f>
        <v>0</v>
      </c>
      <c r="V37" s="14"/>
      <c r="W37" s="14"/>
      <c r="X37" s="14"/>
      <c r="Y37" s="14"/>
      <c r="Z37" s="14">
        <f>T37</f>
        <v>0</v>
      </c>
      <c r="AA37" s="14">
        <f>IF(AND(Q37=0,R37=0,S37&lt;&gt;0),U37/S37,IF(AND(Q37=0,R37=0,S37=0,U37=0),1111,IF(AND(Q37=0,R37=0,S37=0,U37&lt;&gt;0),999,"hab auch keine Ahnung")))</f>
        <v>1111</v>
      </c>
      <c r="AB37" s="43"/>
      <c r="AC37" s="14">
        <f>AC31</f>
        <v>0</v>
      </c>
      <c r="AD37" s="14">
        <f>ROUND(IF(AC31&lt;&gt;0,AD31/AC31,IF(AND(AC31=0,AD31&lt;&gt;0),AD31/AD31,AD31)),3)</f>
        <v>0</v>
      </c>
      <c r="AE37" s="14">
        <f>ROUND(IF(AC31&lt;&gt;0,AE31/AC31,IF(AND(AC31=0,AD31&lt;&gt;0,),AE31/AD31,IF(AND(AC31=0,AD31=0,AE31&lt;&gt;0),AE31/AE31,AE31))),3)</f>
        <v>0</v>
      </c>
      <c r="AF37" s="14">
        <f>ROUND(IF(AC31&lt;&gt;0,AF31/AC31,IF(AND(AC31=0,AD31&lt;&gt;0,),AF31/AD31,IF(AND(AC31=0,AD31=0,AE31&lt;&gt;0),AF31/AE31,IF(AND(AC31=0,AD31=0,AE31=0,AF31&lt;&gt;0),AF31/AF31,AF31)))),3)</f>
        <v>0</v>
      </c>
      <c r="AG37" s="14">
        <f>ROUND(IF(AC31&lt;&gt;0,AG31/AC31,IF(AND(AC31=0,AD31&lt;&gt;0,),AG31/AD31,IF(AND(AC31=0,AD31=0,AE31&lt;&gt;0),AG31/AE31,IF(AND(AC31=0,AD31=0,AE31=0,AF31&lt;&gt;0),AG31/AF31,IF(AND(AC31=0,AD31=0,AE31=0,AF31=0,AG31&lt;&gt;0),AG31/AG31,AG31))))),3)</f>
        <v>0</v>
      </c>
      <c r="AH37" s="14"/>
      <c r="AI37" s="14"/>
      <c r="AJ37" s="14"/>
      <c r="AK37" s="14"/>
      <c r="AL37" s="14">
        <f>AF37</f>
        <v>0</v>
      </c>
      <c r="AM37" s="14">
        <f>IF(AND(AC37=0,AD37=0,AE37&lt;&gt;0),AG37/AE37,IF(AND(AC37=0,AD37=0,AE37=0,AG37=0),1111,IF(AND(AC37=0,AD37=0,AE37=0,AG37&lt;&gt;0),999,"hab auch keine Ahnung")))</f>
        <v>1111</v>
      </c>
    </row>
    <row r="38" spans="1:39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14">
        <f>Q35*V35+Q36*V36</f>
        <v>0</v>
      </c>
      <c r="R38" s="14">
        <f>R35*V35+R36*V36</f>
        <v>0</v>
      </c>
      <c r="S38" s="14">
        <f>S35*V35+S36*V36</f>
        <v>0</v>
      </c>
      <c r="T38" s="14">
        <f>T35*V35+T36*V36</f>
        <v>0</v>
      </c>
      <c r="U38" s="14">
        <f>U35*V35+U36*V36</f>
        <v>0</v>
      </c>
      <c r="V38" s="14"/>
      <c r="W38" s="14"/>
      <c r="X38" s="14"/>
      <c r="Y38" s="14"/>
      <c r="Z38" s="14"/>
      <c r="AA38" s="14"/>
      <c r="AB38" s="43"/>
      <c r="AC38" s="14">
        <f>ROUND(AC35*AH35+AC36*AH36,3)</f>
        <v>1</v>
      </c>
      <c r="AD38" s="14">
        <f>ROUND(AD35*AH35+AD36*AH36,3)</f>
        <v>0</v>
      </c>
      <c r="AE38" s="14">
        <f>ROUND(AE35*AH35+AE36*AH36,3)</f>
        <v>0</v>
      </c>
      <c r="AF38" s="14">
        <f>ROUND(AF35*AH35+AF36*AH36,3)</f>
        <v>0</v>
      </c>
      <c r="AG38" s="14">
        <f>ROUND(AG35*AH35+AG36*AH36,3)</f>
        <v>0</v>
      </c>
      <c r="AH38" s="14"/>
      <c r="AI38" s="14"/>
      <c r="AJ38" s="14">
        <f>AF38</f>
        <v>0</v>
      </c>
      <c r="AK38" s="14">
        <f>IF(AL39=999,999,IF(AND(AL39&lt;&gt;1111,AL39&lt;&gt;999,AC38&lt;&gt;0),AG38/AC38,IF(AND(AD38&lt;&gt;0,AC38=0),AG38/AD38,IF(AND(AC38=0,AD38=0,AE38&lt;&gt;0),AG38/AE38,IF(AND(AC38=0,AD38=0,AE38=0,AF38&lt;&gt;0),AG38/AF38,IF(AND(AC38=0,AD38=0,AE38=0,AF38=0,AG38=0),1111,999))))))</f>
        <v>999</v>
      </c>
      <c r="AL38" s="14"/>
      <c r="AM38" s="14"/>
    </row>
    <row r="39" spans="1:39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14">
        <f aca="true" t="shared" si="3" ref="Q39:U40">Q36</f>
        <v>0</v>
      </c>
      <c r="R39" s="14">
        <f t="shared" si="3"/>
        <v>0</v>
      </c>
      <c r="S39" s="14">
        <f t="shared" si="3"/>
        <v>1</v>
      </c>
      <c r="T39" s="14">
        <f t="shared" si="3"/>
        <v>0</v>
      </c>
      <c r="U39" s="14">
        <f t="shared" si="3"/>
        <v>1</v>
      </c>
      <c r="V39" s="14"/>
      <c r="W39" s="14"/>
      <c r="X39" s="14"/>
      <c r="Y39" s="14"/>
      <c r="Z39" s="14"/>
      <c r="AA39" s="14"/>
      <c r="AB39" s="43"/>
      <c r="AC39" s="14">
        <f>ROUND(AC33,3)</f>
        <v>0</v>
      </c>
      <c r="AD39" s="14">
        <f>ROUND(IF(AC33&lt;&gt;0,AD33/AC33,IF(AND(AC33=0,AD33&lt;&gt;0),AD33/AD33,AD33)),3)</f>
        <v>0</v>
      </c>
      <c r="AE39" s="14">
        <f>ROUND(IF(AC33&lt;&gt;0,AE33/AC33,IF(AND(AC33=0,AD33&lt;&gt;0),AE33/AD33,IF(AND(AC33=0,AD33=0,AE33&lt;&gt;0),AE33/AE33,AE33))),3)</f>
        <v>0</v>
      </c>
      <c r="AF39" s="14">
        <f>ROUND(IF(AC33&lt;&gt;0,AF33/AC33,IF(AND(AC33=0,AD33&lt;&gt;0),AF33/AD33,IF(AND(AC33=0,AD33=0,AE33&lt;&gt;0),AF33/AE33,IF(AND(AC33=0,AD33=0,AE33=0,AF33&lt;&gt;0),AF33/AF33,AF33)))),3)</f>
        <v>0</v>
      </c>
      <c r="AG39" s="14">
        <f>ROUND(IF(AC33&lt;&gt;0,AG33/AC33,IF(AND(AC33=0,AD33&lt;&gt;0),AG33/AD33,IF(AND(AC33=0,AD33=0,AE33&lt;&gt;0),AG33/AE33,IF(AND(AC33=0,AD33=0,AE33=0,AF33&lt;&gt;0),AG33/AF33,IF(AND(AC33=0,AD33=0,AE33=0,AF33=0,AG33&lt;&gt;0),AG33/AG33,AG33))))),3)</f>
        <v>1</v>
      </c>
      <c r="AH39" s="14"/>
      <c r="AI39" s="14"/>
      <c r="AJ39" s="14"/>
      <c r="AK39" s="14">
        <f>AF39</f>
        <v>0</v>
      </c>
      <c r="AL39" s="14">
        <f>IF(AM40=999,999,IF(AND(AC39=0,AD39&lt;&gt;0),AG39/AD39,IF(AND(AC39=0,AD39=0,AE39&lt;&gt;0),AG39/AE39,IF(AND(AC39=0,AD39=0,AE39=0,AF39&lt;&gt;0),AG39/AF39,IF(AND(AC39=0,AD39=0,AE39=0,AF39=0,AG39=0),1111,999)))))</f>
        <v>999</v>
      </c>
      <c r="AM39" s="14"/>
    </row>
    <row r="40" spans="1:39" ht="18">
      <c r="A40" s="7"/>
      <c r="B40" s="1" t="s">
        <v>133</v>
      </c>
      <c r="C40" s="2"/>
      <c r="D40" s="2"/>
      <c r="E40" s="3"/>
      <c r="F40" s="3"/>
      <c r="G40" s="3"/>
      <c r="H40" s="3"/>
      <c r="I40" s="3"/>
      <c r="J40" s="3"/>
      <c r="K40" s="4"/>
      <c r="L40" s="5"/>
      <c r="M40" s="5"/>
      <c r="N40" s="7"/>
      <c r="O40" s="7"/>
      <c r="P40" s="7"/>
      <c r="Q40" s="14">
        <f t="shared" si="3"/>
        <v>0</v>
      </c>
      <c r="R40" s="14">
        <f t="shared" si="3"/>
        <v>0</v>
      </c>
      <c r="S40" s="14">
        <f t="shared" si="3"/>
        <v>0</v>
      </c>
      <c r="T40" s="14">
        <f t="shared" si="3"/>
        <v>0</v>
      </c>
      <c r="U40" s="14">
        <f t="shared" si="3"/>
        <v>0</v>
      </c>
      <c r="V40" s="14"/>
      <c r="W40" s="14"/>
      <c r="X40" s="14"/>
      <c r="Y40" s="14"/>
      <c r="Z40" s="14"/>
      <c r="AA40" s="14"/>
      <c r="AB40" s="43"/>
      <c r="AC40" s="14">
        <f>ROUND(AC34,3)</f>
        <v>0</v>
      </c>
      <c r="AD40" s="14">
        <f>ROUND(IF(AC34&lt;&gt;0,AD34/AC34,IF(AND(AC34=0,AD34&lt;&gt;0),AD34/AD34,AD34)),3)</f>
        <v>0</v>
      </c>
      <c r="AE40" s="14">
        <f>ROUND(IF(AC34&lt;&gt;0,AE34/AC34,IF(AND(AC34=0,AD34&lt;&gt;0,),AE34/AD34,IF(AND(AC34=0,AD34=0,AE34&lt;&gt;0),AE34/AE34,AE34))),3)</f>
        <v>0</v>
      </c>
      <c r="AF40" s="14">
        <f>ROUND(IF(AC34&lt;&gt;0,AF34/AC34,IF(AND(AC34=0,AD34&lt;&gt;0,),AF34/AD34,IF(AND(AC34=0,AD34=0,AE34&lt;&gt;0),AF34/AE34,IF(AND(AC34=0,AD34=0,AE34=0,AF34&lt;&gt;0),AF34/AF34,AF34)))),3)</f>
        <v>0</v>
      </c>
      <c r="AG40" s="14">
        <f>ROUND(IF(AC34&lt;&gt;0,AG34/AC34,IF(AND(AC34=0,AD34&lt;&gt;0,),AG34/AD34,IF(AND(AC34=0,AD34=0,AE34&lt;&gt;0),AG34/AE34,IF(AND(AC34=0,AD34=0,AE34=0,AF34&lt;&gt;0),AG34/AF34,IF(AND(AC34=0,AD34=0,AE34=0,AF34=0,AG34&lt;&gt;0),AG34/AG34,AG34))))),3)</f>
        <v>0</v>
      </c>
      <c r="AH40" s="14"/>
      <c r="AI40" s="14"/>
      <c r="AJ40" s="14"/>
      <c r="AK40" s="14"/>
      <c r="AL40" s="14">
        <f>AF40</f>
        <v>0</v>
      </c>
      <c r="AM40" s="14">
        <f>IF(AND(AC40=0,AD40=0,AE40=0,AF40=0,AG40=0),1111,IF(AND(AC40=0,AD40=0,AE40=0,AF40=0,AG40&lt;&gt;0),999,IF(AND(AC40=0,AD40=0,AE40&lt;&gt;0,AF40=0),AG40/AE40,"?")))</f>
        <v>1111</v>
      </c>
    </row>
    <row r="41" spans="1:36" ht="15">
      <c r="A41" s="7"/>
      <c r="B41" s="6" t="s">
        <v>147</v>
      </c>
      <c r="C41" s="7"/>
      <c r="D41" s="3"/>
      <c r="E41" s="3"/>
      <c r="F41" s="3"/>
      <c r="G41" s="3"/>
      <c r="H41" s="3"/>
      <c r="I41" s="3"/>
      <c r="J41" s="3"/>
      <c r="K41" s="4"/>
      <c r="L41" s="5"/>
      <c r="M41" s="5"/>
      <c r="N41" s="7"/>
      <c r="O41" s="7"/>
      <c r="P41" s="7"/>
      <c r="Q41" s="14">
        <f>ROUND(IF(Q38&lt;&gt;0,Q38/Q38,Q38),3)</f>
        <v>0</v>
      </c>
      <c r="R41" s="14">
        <f>ROUND(IF(Q38&lt;&gt;0,R38/Q38,IF(AND(Q38=0,R38&lt;&gt;0),R38/R38,R38)),3)</f>
        <v>0</v>
      </c>
      <c r="S41" s="14">
        <f>ROUND(IF(Q38&lt;&gt;0,S38/Q38,IF(AND(Q38=0,R38&lt;&gt;0,),S38/R38,IF(AND(Q38=0,R38=0,S38&lt;&gt;0),S38/S38,S38))),3)</f>
        <v>0</v>
      </c>
      <c r="T41" s="14">
        <f>ROUND(IF(Q38&lt;&gt;0,T38/Q38,IF(AND(Q38=0,R38&lt;&gt;0,),T38/R38,IF(AND(Q38=0,R38=0,S38&lt;&gt;0),T38/S38,IF(AND(Q38=0,R38=0,S38=0,T38&lt;&gt;0),#REF!/T38,T38)))),3)</f>
        <v>0</v>
      </c>
      <c r="U41" s="14">
        <f>ROUND(IF(Q38&lt;&gt;0,U38/Q38,IF(AND(Q38=0,R38&lt;&gt;0),U38/R38,IF(AND(Q38=0,R38=0,S38&lt;&gt;0),U38/S38,IF(AND(Q38=0,R38=0,S38=0,T38&lt;&gt;0),U38/T38,IF(AND(Q38=0,R38=0,S38=0,T38=0,U38&lt;&gt;0),U38/U38,U38))))),3)</f>
        <v>0</v>
      </c>
      <c r="V41" s="14">
        <f>IF(AND(Q42=0,R42=0,S42&lt;&gt;0),S42,1)</f>
        <v>1</v>
      </c>
      <c r="W41" s="14"/>
      <c r="X41" s="14">
        <f>T41</f>
        <v>0</v>
      </c>
      <c r="Y41" s="14">
        <f>IF(Z42=999,999,IF(AND(Z42&lt;&gt;1111,Z42&lt;&gt;999,Q41&lt;&gt;0),U41/Q41,IF(AND(R41&lt;&gt;0,Q41=0),U41/R41,IF(AND(Q41=0,R41=0,S41&lt;&gt;0),U41/S41,IF(AND(Q41=0,R41=0,S41=0,T41&lt;&gt;0),U41/T41,IF(AND(Q41=0,R41=0,S41=0,T41=0,U41=0),1111,999))))))</f>
        <v>1111</v>
      </c>
      <c r="Z41" s="14"/>
      <c r="AA41" s="14"/>
      <c r="AB41" s="44"/>
      <c r="AC41" s="7"/>
      <c r="AD41" s="7"/>
      <c r="AE41" s="7"/>
      <c r="AF41" s="7"/>
      <c r="AG41" s="7"/>
      <c r="AH41" s="7"/>
      <c r="AI41" s="7"/>
      <c r="AJ41" s="7"/>
    </row>
    <row r="42" spans="1:36" ht="14.25">
      <c r="A42" s="7"/>
      <c r="B42" s="28" t="s">
        <v>33</v>
      </c>
      <c r="J42" s="7"/>
      <c r="K42" s="7"/>
      <c r="L42" s="7"/>
      <c r="M42" s="7"/>
      <c r="N42" s="7"/>
      <c r="O42" s="7"/>
      <c r="P42" s="7"/>
      <c r="Q42" s="14">
        <f>Q36</f>
        <v>0</v>
      </c>
      <c r="R42" s="14">
        <f>ROUND(IF(Q36&lt;&gt;0,R36/Q36,IF(AND(Q36=0,R36&lt;&gt;0),R36/R36,R36)),3)</f>
        <v>0</v>
      </c>
      <c r="S42" s="14">
        <f>ROUND(IF(Q36&lt;&gt;0,S36/Q36,IF(AND(Q36=0,R36&lt;&gt;0),S36/R36,IF(AND(Q36=0,R36=0,S36&lt;&gt;0),S36/S36,S36))),3)</f>
        <v>1</v>
      </c>
      <c r="T42" s="14">
        <f>ROUND(IF(Q36&lt;&gt;0,T36/Q36,IF(AND(Q36=0,R36&lt;&gt;0),T36/R36,IF(AND(Q36=0,R36=0,S36&lt;&gt;0),T36/S36,IF(AND(Q36=0,R36=0,S36=0,T36&lt;&gt;0),T36/T36,T36)))),3)</f>
        <v>0</v>
      </c>
      <c r="U42" s="14">
        <f>ROUND(IF(Q36&lt;&gt;0,U36/Q36,IF(AND(Q36=0,R36&lt;&gt;0),U36/R36,IF(AND(Q36=0,R36=0,S36&lt;&gt;0),U36/S36,IF(AND(Q36=0,R36=0,S36=0,T36&lt;&gt;0),U36/T36,IF(AND(Q36=0,R36=0,S36=0,T36=0,U36&lt;&gt;0),U36/U36,U36))))),3)</f>
        <v>1</v>
      </c>
      <c r="V42" s="14">
        <f>IF(AND(Q42=0,R42=0,S42&lt;&gt;0),-S41,0)</f>
        <v>0</v>
      </c>
      <c r="W42" s="14"/>
      <c r="X42" s="14"/>
      <c r="Y42" s="14">
        <f>T42</f>
        <v>0</v>
      </c>
      <c r="Z42" s="14">
        <f>IF(AA43=999,999,IF(AND(Q42=0,R42&lt;&gt;0),U42/R42,IF(AND(Q42=0,R42=0,S42&lt;&gt;0),U42/S42,IF(AND(Q42=0,R42=0,S42=0,T42&lt;&gt;0),U42/T42,IF(AND(Q42=0,R42=0,S42=0,T42=0,U42=0),1111,999)))))</f>
        <v>1</v>
      </c>
      <c r="AA42" s="14"/>
      <c r="AB42" s="7"/>
      <c r="AC42" s="7"/>
      <c r="AD42" s="7"/>
      <c r="AE42" s="7"/>
      <c r="AF42" s="7"/>
      <c r="AG42" s="7"/>
      <c r="AH42" s="7"/>
      <c r="AI42" s="7"/>
      <c r="AJ42" s="7"/>
    </row>
    <row r="43" spans="1:36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5"/>
      <c r="O43" s="7"/>
      <c r="P43" s="7"/>
      <c r="Q43" s="14">
        <f>Q37</f>
        <v>0</v>
      </c>
      <c r="R43" s="14">
        <f>ROUND(IF(Q37&lt;&gt;0,R37/Q37,IF(AND(Q37=0,R37&lt;&gt;0),R37/R37,R37)),3)</f>
        <v>0</v>
      </c>
      <c r="S43" s="14">
        <f>ROUND(IF(Q37&lt;&gt;0,S37/Q37,IF(AND(Q37=0,R37&lt;&gt;0,),S37/R37,IF(AND(Q37=0,R37=0,S37&lt;&gt;0),S37/S37,S37))),3)</f>
        <v>0</v>
      </c>
      <c r="T43" s="14">
        <f>ROUND(IF(Q37&lt;&gt;0,T37/Q37,IF(AND(Q37=0,R37&lt;&gt;0,),T37/R37,IF(AND(Q37=0,R37=0,S37&lt;&gt;0),T37/S37,IF(AND(Q37=0,R37=0,S37=0,T37&lt;&gt;0),T37/T37,T37)))),3)</f>
        <v>0</v>
      </c>
      <c r="U43" s="14">
        <f>ROUND(IF(Q37&lt;&gt;0,U37/Q37,IF(AND(Q37=0,R37&lt;&gt;0,),U37/R37,IF(AND(Q37=0,R37=0,S37&lt;&gt;0),U37/S37,IF(AND(Q37=0,R37=0,S37=0,T37&lt;&gt;0),U37/T37,IF(AND(Q37=0,R37=0,S37=0,T37=0,U37&lt;&gt;0),U37/U37,U37))))),3)</f>
        <v>0</v>
      </c>
      <c r="V43" s="14"/>
      <c r="W43" s="14"/>
      <c r="X43" s="14"/>
      <c r="Y43" s="14"/>
      <c r="Z43" s="14">
        <f>T43</f>
        <v>0</v>
      </c>
      <c r="AA43" s="14">
        <f>IF(AND(Q43=0,R43=0,S43&lt;&gt;0),U43/S43,IF(AND(Q43=0,R43=0,S43=0,U43=0),1111,IF(AND(Q43=0,R43=0,S43=0,U43&lt;&gt;0),999,"hab auch keine Ahnung")))</f>
        <v>1111</v>
      </c>
      <c r="AB43" s="7"/>
      <c r="AC43" s="7"/>
      <c r="AD43" s="7"/>
      <c r="AE43" s="7"/>
      <c r="AF43" s="7"/>
      <c r="AG43" s="7"/>
      <c r="AH43" s="7"/>
      <c r="AI43" s="7"/>
      <c r="AJ43" s="7"/>
    </row>
    <row r="44" spans="1:36" ht="24.75">
      <c r="A44" s="7"/>
      <c r="B44" s="17" t="s">
        <v>19</v>
      </c>
      <c r="D44" s="9">
        <v>2</v>
      </c>
      <c r="E44" s="32" t="s">
        <v>53</v>
      </c>
      <c r="F44" s="9">
        <v>3</v>
      </c>
      <c r="G44" s="32" t="s">
        <v>54</v>
      </c>
      <c r="H44" s="9">
        <v>5</v>
      </c>
      <c r="I44" s="32" t="s">
        <v>55</v>
      </c>
      <c r="J44" s="9">
        <v>5</v>
      </c>
      <c r="K44" s="7"/>
      <c r="L44" s="7"/>
      <c r="M44" s="7"/>
      <c r="N44" s="5"/>
      <c r="O44" s="7"/>
      <c r="P44" s="7"/>
      <c r="Q44" s="14">
        <f>ROUND(Q41*V41+Q42*V42,3)</f>
        <v>0</v>
      </c>
      <c r="R44" s="14">
        <f>ROUND(R41*V41+R42*V42,3)</f>
        <v>0</v>
      </c>
      <c r="S44" s="14">
        <f>ROUND(S41*V41+S42*V42,3)</f>
        <v>0</v>
      </c>
      <c r="T44" s="14">
        <f>ROUND(T41*V41+T42*V42,3)</f>
        <v>0</v>
      </c>
      <c r="U44" s="14">
        <f>U41*V41+U42*V42</f>
        <v>0</v>
      </c>
      <c r="V44" s="14"/>
      <c r="W44" s="14"/>
      <c r="X44" s="14">
        <f>T44</f>
        <v>0</v>
      </c>
      <c r="Y44" s="14">
        <f>IF(Z45=999,999,IF(AND(Z45&lt;&gt;1111,Z45&lt;&gt;999,Q44&lt;&gt;0),U44/Q44,IF(AND(R44&lt;&gt;0,Q44=0),U44/R44,IF(AND(Q44=0,R44=0,S44&lt;&gt;0),U44/S44,IF(AND(Q44=0,R44=0,S44=0,T44&lt;&gt;0),U44/T44,IF(AND(Q44=0,R44=0,S44=0,T44=0,U44=0),1111,999))))))</f>
        <v>1111</v>
      </c>
      <c r="Z44" s="14"/>
      <c r="AA44" s="14"/>
      <c r="AB44" s="7"/>
      <c r="AC44" s="7"/>
      <c r="AD44" s="7"/>
      <c r="AE44" s="7"/>
      <c r="AF44" s="7"/>
      <c r="AG44" s="7"/>
      <c r="AH44" s="7"/>
      <c r="AI44" s="7"/>
      <c r="AJ44" s="7"/>
    </row>
    <row r="45" spans="1:36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14">
        <f>ROUND(Q39,3)</f>
        <v>0</v>
      </c>
      <c r="R45" s="14">
        <f>ROUND(IF(Q39&lt;&gt;0,R39/Q39,IF(AND(Q39=0,R39&lt;&gt;0),R39/R39,R39)),3)</f>
        <v>0</v>
      </c>
      <c r="S45" s="14">
        <f>ROUND(IF(Q39&lt;&gt;0,S39/Q39,IF(AND(Q39=0,R39&lt;&gt;0),S39/R39,IF(AND(Q39=0,R39=0,S39&lt;&gt;0),S39/S39,S39))),3)</f>
        <v>1</v>
      </c>
      <c r="T45" s="14">
        <f>ROUND(IF(Q39&lt;&gt;0,T39/Q39,IF(AND(Q39=0,R39&lt;&gt;0),T39/R39,IF(AND(Q39=0,R39=0,S39&lt;&gt;0),T39/S39,IF(AND(Q39=0,R39=0,S39=0,T39&lt;&gt;0),T39/T39,T39)))),3)</f>
        <v>0</v>
      </c>
      <c r="U45" s="14">
        <f>(IF(Q39&lt;&gt;0,U39/Q39,IF(AND(Q39=0,R39&lt;&gt;0),U39/R39,IF(AND(Q39=0,R39=0,S39&lt;&gt;0),U39/S39,IF(AND(Q39=0,R39=0,S39=0,T39&lt;&gt;0),U39/T39,IF(AND(Q39=0,R39=0,S39=0,T39=0,U39&lt;&gt;0),U39/U39,U39))))))</f>
        <v>1</v>
      </c>
      <c r="V45" s="14"/>
      <c r="W45" s="14"/>
      <c r="X45" s="14"/>
      <c r="Y45" s="14">
        <f>T45</f>
        <v>0</v>
      </c>
      <c r="Z45" s="14">
        <f>IF(AA46=999,999,IF(AND(Q45=0,R45&lt;&gt;0),U45/R45,IF(AND(Q45=0,R45=0,S45&lt;&gt;0),U45/S45,IF(AND(Q45=0,R45=0,S45=0,T45&lt;&gt;0),U45/T45,IF(AND(Q45=0,R45=0,S45=0,T45=0,U45=0),1111,999)))))</f>
        <v>1</v>
      </c>
      <c r="AA45" s="14"/>
      <c r="AB45" s="7"/>
      <c r="AC45" s="7"/>
      <c r="AD45" s="7"/>
      <c r="AE45" s="7"/>
      <c r="AF45" s="7"/>
      <c r="AG45" s="7"/>
      <c r="AH45" s="7"/>
      <c r="AI45" s="7"/>
      <c r="AJ45" s="7"/>
    </row>
    <row r="46" spans="1:36" ht="19.5">
      <c r="A46" s="7"/>
      <c r="B46" s="6" t="s">
        <v>152</v>
      </c>
      <c r="C46" s="7"/>
      <c r="D46" s="7"/>
      <c r="E46" s="7"/>
      <c r="F46" s="7"/>
      <c r="G46" s="7"/>
      <c r="H46" s="7"/>
      <c r="I46" s="7"/>
      <c r="J46" s="25" t="s">
        <v>148</v>
      </c>
      <c r="K46" s="14"/>
      <c r="L46" s="14"/>
      <c r="M46" s="14"/>
      <c r="N46" s="14"/>
      <c r="O46" s="14"/>
      <c r="P46" s="14"/>
      <c r="Q46" s="14">
        <f>ROUND(Q40,3)</f>
        <v>0</v>
      </c>
      <c r="R46" s="14">
        <f>ROUND(IF(Q40&lt;&gt;0,R40/Q40,IF(AND(Q40=0,R40&lt;&gt;0),R40/R40,R40)),3)</f>
        <v>0</v>
      </c>
      <c r="S46" s="14">
        <f>ROUND(IF(Q40&lt;&gt;0,S40/Q40,IF(AND(Q40=0,R40&lt;&gt;0,),S40/R40,IF(AND(Q40=0,R40=0,S40&lt;&gt;0),S40/S40,S40))),3)</f>
        <v>0</v>
      </c>
      <c r="T46" s="14">
        <f>ROUND(IF(Q40&lt;&gt;0,T40/Q40,IF(AND(Q40=0,R40&lt;&gt;0,),T40/R40,IF(AND(Q40=0,R40=0,S40&lt;&gt;0),T40/S40,IF(AND(Q40=0,R40=0,S40=0,T40&lt;&gt;0),T40/T40,T40)))),3)</f>
        <v>0</v>
      </c>
      <c r="U46" s="14">
        <f>IF(Q40&lt;&gt;0,U40/Q40,IF(AND(Q40=0,R40&lt;&gt;0,),U40/R40,IF(AND(Q40=0,R40=0,S40&lt;&gt;0),U40/S40,IF(AND(Q40=0,R40=0,S40=0,T40&lt;&gt;0),U40/T40,IF(AND(Q40=0,R40=0,S40=0,T40=0,U40&lt;&gt;0),U40/U40,U40)))))</f>
        <v>0</v>
      </c>
      <c r="V46" s="14"/>
      <c r="W46" s="14"/>
      <c r="X46" s="14"/>
      <c r="Y46" s="14"/>
      <c r="Z46" s="14">
        <f>T46</f>
        <v>0</v>
      </c>
      <c r="AA46" s="14">
        <f>IF(AND(Q46=0,R46=0,S46=0,T46=0,U46=0),1111,IF(AND(Q46=0,R46=0,S46=0,T46=0,U46&lt;&gt;0),999,IF(AND(Q46=0,R46=0,S46&lt;&gt;0,T46=0),U46/S46,"?")))</f>
        <v>1111</v>
      </c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7.25" customHeight="1">
      <c r="A47" s="7"/>
      <c r="B47" s="47" t="s">
        <v>153</v>
      </c>
      <c r="C47" s="7"/>
      <c r="D47" s="7"/>
      <c r="E47" s="7"/>
      <c r="F47" s="7"/>
      <c r="G47" s="7"/>
      <c r="H47" s="7"/>
      <c r="I47" s="7"/>
      <c r="J47" s="14"/>
      <c r="K47" s="14"/>
      <c r="L47" s="14"/>
      <c r="M47" s="14"/>
      <c r="N47" s="14"/>
      <c r="O47" s="14"/>
      <c r="P47" s="14"/>
      <c r="Q47" s="59"/>
      <c r="R47" s="59"/>
      <c r="S47" s="59"/>
      <c r="T47" s="59"/>
      <c r="U47" s="59"/>
      <c r="V47" s="59"/>
      <c r="W47" s="59"/>
      <c r="X47" s="59"/>
      <c r="Y47" s="59"/>
      <c r="Z47" s="59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12.75">
      <c r="A48" s="7"/>
      <c r="B48" s="7"/>
      <c r="C48" s="7"/>
      <c r="D48" s="7"/>
      <c r="E48" s="7"/>
      <c r="F48" s="7"/>
      <c r="G48" s="7"/>
      <c r="H48" s="7"/>
      <c r="I48" s="7"/>
      <c r="J48" s="14"/>
      <c r="K48" s="14"/>
      <c r="L48" s="14">
        <f>IF(AND(D44&lt;&gt;0),J44/D44,IF(AND(D44=0,F44&lt;&gt;0),0,IF(AND(D44=0,F44=0),0,"?")))</f>
        <v>2.5</v>
      </c>
      <c r="M48" s="14"/>
      <c r="N48" s="14">
        <f>IF(AND(D44&lt;&gt;0),-F44/D44,IF(AND(D44=0,F44&lt;&gt;0),1,IF(AND(D44=0,F44=0),1,"?")))</f>
        <v>-1.5</v>
      </c>
      <c r="O48" s="14"/>
      <c r="P48" s="14">
        <f>IF(AND(D44&lt;&gt;0),-H44/D44,IF(AND(D44=0,F44&lt;&gt;0),0,IF(AND(D44=0,F44=0),0,"?")))</f>
        <v>-2.5</v>
      </c>
      <c r="Q48" s="25" t="s">
        <v>146</v>
      </c>
      <c r="R48" s="14"/>
      <c r="S48" s="14"/>
      <c r="T48" s="14"/>
      <c r="U48" s="14"/>
      <c r="V48" s="24"/>
      <c r="W48" s="24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12.75">
      <c r="A49" s="7"/>
      <c r="B49" s="7"/>
      <c r="C49" s="16"/>
      <c r="D49" s="2"/>
      <c r="E49" s="2"/>
      <c r="F49" s="2"/>
      <c r="G49" s="2"/>
      <c r="H49" s="5"/>
      <c r="I49" s="7"/>
      <c r="J49" s="14" t="s">
        <v>78</v>
      </c>
      <c r="K49" s="14" t="s">
        <v>6</v>
      </c>
      <c r="L49" s="14">
        <f>IF(AND(D44&lt;&gt;0),0,IF(AND(D44=0,F44&lt;&gt;0),J44/F44,IF(AND(D44=0,F44=0),0,"?")))</f>
        <v>0</v>
      </c>
      <c r="M49" s="15" t="s">
        <v>20</v>
      </c>
      <c r="N49" s="14">
        <f>IF(AND(D44&lt;&gt;0),1,IF(AND(D44=0,F44&lt;&gt;0),0,IF(AND(D44=0,F44=0),0,"?")))</f>
        <v>1</v>
      </c>
      <c r="O49" s="15" t="s">
        <v>7</v>
      </c>
      <c r="P49" s="14">
        <f>IF(AND(D44&lt;&gt;0),0,IF(AND(D44=0,F44&lt;&gt;0),-H44/F44,IF(AND(D44=0,F44=0),1,"?")))</f>
        <v>0</v>
      </c>
      <c r="Q49" s="14" t="s">
        <v>71</v>
      </c>
      <c r="R49" s="14" t="s">
        <v>72</v>
      </c>
      <c r="S49" s="14" t="s">
        <v>73</v>
      </c>
      <c r="T49" s="14" t="s">
        <v>18</v>
      </c>
      <c r="U49" s="14" t="s">
        <v>59</v>
      </c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ht="18">
      <c r="A50" s="7"/>
      <c r="B50" s="7"/>
      <c r="C50" s="5"/>
      <c r="D50" s="9">
        <v>0</v>
      </c>
      <c r="E50" s="7"/>
      <c r="F50" s="9">
        <v>4</v>
      </c>
      <c r="G50" s="7"/>
      <c r="H50" s="9">
        <v>5</v>
      </c>
      <c r="I50" s="7"/>
      <c r="J50" s="14"/>
      <c r="K50" s="14"/>
      <c r="L50" s="14">
        <f>IF(AND(D44&lt;&gt;0),0,IF(AND(D44=0,F44&lt;&gt;0),0,IF(AND(D44=0,F44=0),J44/H44,"?")))</f>
        <v>0</v>
      </c>
      <c r="M50" s="14"/>
      <c r="N50" s="14">
        <f>IF(AND(D44&lt;&gt;0),0,IF(AND(D44=0,F44&lt;&gt;0),0,IF(AND(D44=0,F44=0),0,"?")))</f>
        <v>0</v>
      </c>
      <c r="O50" s="14"/>
      <c r="P50" s="14">
        <f>IF(AND(D44&lt;&gt;0),1,IF(AND(D44=0,F44&lt;&gt;0),1,IF(AND(D44=0,F44=0),0,"?")))</f>
        <v>1</v>
      </c>
      <c r="Q50" s="14">
        <f>U10</f>
        <v>0</v>
      </c>
      <c r="R50" s="14">
        <f>U11</f>
        <v>-1</v>
      </c>
      <c r="S50" s="14">
        <f>U12</f>
        <v>0</v>
      </c>
      <c r="T50" s="14">
        <v>0</v>
      </c>
      <c r="U50" s="14">
        <v>0</v>
      </c>
      <c r="V50" s="14" t="str">
        <f>IF(AND(Q50&lt;&gt;0,Q51&lt;&gt;0),Q51,"0")</f>
        <v>0</v>
      </c>
      <c r="W50" s="14" t="str">
        <f>IF(AND(Q50&lt;&gt;0,Q52&lt;&gt;0),Q52,"0")</f>
        <v>0</v>
      </c>
      <c r="X50" s="5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ht="23.25">
      <c r="A51" s="7"/>
      <c r="B51" s="17" t="s">
        <v>19</v>
      </c>
      <c r="C51" s="18" t="s">
        <v>6</v>
      </c>
      <c r="D51" s="9">
        <v>0</v>
      </c>
      <c r="E51" s="19" t="s">
        <v>20</v>
      </c>
      <c r="F51" s="9">
        <v>4</v>
      </c>
      <c r="G51" s="19" t="s">
        <v>7</v>
      </c>
      <c r="H51" s="9">
        <v>1</v>
      </c>
      <c r="I51" s="19"/>
      <c r="J51" s="14"/>
      <c r="K51" s="14"/>
      <c r="L51" s="14"/>
      <c r="M51" s="14"/>
      <c r="N51" s="14"/>
      <c r="O51" s="14"/>
      <c r="P51" s="14"/>
      <c r="Q51" s="14">
        <f>W10</f>
        <v>-1</v>
      </c>
      <c r="R51" s="14">
        <f>W11</f>
        <v>0</v>
      </c>
      <c r="S51" s="14">
        <f>W12</f>
        <v>0</v>
      </c>
      <c r="T51" s="14">
        <v>0</v>
      </c>
      <c r="U51" s="14">
        <v>0</v>
      </c>
      <c r="V51" s="14" t="str">
        <f>IF(AND(Q50&lt;&gt;0,Q51&lt;&gt;0),-Q50,"0")</f>
        <v>0</v>
      </c>
      <c r="W51" s="14"/>
      <c r="X51" s="5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spans="1:36" ht="18">
      <c r="A52" s="7"/>
      <c r="B52" s="7"/>
      <c r="C52" s="5"/>
      <c r="D52" s="9">
        <v>1</v>
      </c>
      <c r="E52" s="5"/>
      <c r="F52" s="9">
        <v>4</v>
      </c>
      <c r="G52" s="5"/>
      <c r="H52" s="9">
        <v>1</v>
      </c>
      <c r="I52" s="7"/>
      <c r="J52" s="7"/>
      <c r="K52" s="7"/>
      <c r="L52" s="7"/>
      <c r="M52" s="7"/>
      <c r="N52" s="7"/>
      <c r="O52" s="7"/>
      <c r="P52" s="7"/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/>
      <c r="W52" s="14" t="str">
        <f>IF(AND(Q50&lt;&gt;0,Q52&lt;&gt;0),-Q50,"0")</f>
        <v>0</v>
      </c>
      <c r="X52" s="5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1:36" ht="22.5" customHeight="1">
      <c r="A53" s="7"/>
      <c r="B53" s="7"/>
      <c r="C53" s="20"/>
      <c r="D53" s="21"/>
      <c r="E53" s="22"/>
      <c r="F53" s="22"/>
      <c r="G53" s="22"/>
      <c r="H53" s="22"/>
      <c r="I53" s="23"/>
      <c r="J53" s="51"/>
      <c r="K53" s="7"/>
      <c r="L53" s="7"/>
      <c r="M53" s="7"/>
      <c r="N53" s="7"/>
      <c r="O53" s="7"/>
      <c r="P53" s="7"/>
      <c r="Q53" s="14">
        <f>IF(AND(Q50=0,Q51&lt;&gt;0),Q51,IF(AND(Q50=0,Q51=0,Q52&lt;&gt;0),Q52,Q50))</f>
        <v>-1</v>
      </c>
      <c r="R53" s="14">
        <f>IF(AND(Q50=0,Q51&lt;&gt;0),R51,IF(AND(Q50=0,Q51=0,Q52&lt;&gt;0),R52,R50))</f>
        <v>0</v>
      </c>
      <c r="S53" s="14">
        <f>IF(AND(Q50=0,Q51&lt;&gt;0),S51,IF(AND(Q50=0,Q51=0,Q52&lt;&gt;0),S52,S50))</f>
        <v>0</v>
      </c>
      <c r="T53" s="14">
        <f>IF(AND(Q50=0,Q51&lt;&gt;0),T51,IF(AND(Q50=0,Q51=0,Q52&lt;&gt;0),T52,T50))</f>
        <v>0</v>
      </c>
      <c r="U53" s="14">
        <f>IF(AND(Q50=0,Q51&lt;&gt;0),U51,IF(AND(Q50=0,Q51=0,Q52&lt;&gt;0),U52,U50))</f>
        <v>0</v>
      </c>
      <c r="V53" s="14" t="str">
        <f>IF(AND(Q53&lt;&gt;0,Q54&lt;&gt;0),Q54,"0")</f>
        <v>0</v>
      </c>
      <c r="W53" s="14" t="str">
        <f>IF(AND(Q53&lt;&gt;0,Q55&lt;&gt;0),Q55,"0")</f>
        <v>0</v>
      </c>
      <c r="X53" s="5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spans="1:36" ht="15" customHeight="1">
      <c r="A54" s="50"/>
      <c r="B54" s="50"/>
      <c r="C54" s="50"/>
      <c r="D54" s="48" t="s">
        <v>173</v>
      </c>
      <c r="E54" s="49"/>
      <c r="F54" s="49"/>
      <c r="G54" s="49"/>
      <c r="H54" s="49"/>
      <c r="I54" s="49"/>
      <c r="J54" s="50"/>
      <c r="K54" s="50"/>
      <c r="L54" s="50"/>
      <c r="M54" s="50"/>
      <c r="N54" s="50"/>
      <c r="O54" s="7"/>
      <c r="P54" s="7"/>
      <c r="Q54" s="14">
        <f>IF(AND(Q50=0,Q51&lt;&gt;0),Q50,Q51)</f>
        <v>0</v>
      </c>
      <c r="R54" s="14">
        <f>IF(AND(Q50=0,Q51&lt;&gt;0),R50,R51)</f>
        <v>-1</v>
      </c>
      <c r="S54" s="14">
        <f>IF(AND(Q50=0,Q51&lt;&gt;0),S50,S51)</f>
        <v>0</v>
      </c>
      <c r="T54" s="14">
        <f>IF(AND(Q50=0,Q51&lt;&gt;0),T50,T51)</f>
        <v>0</v>
      </c>
      <c r="U54" s="14">
        <f>IF(AND(Q50=0,Q51&lt;&gt;0),U50,U51)</f>
        <v>0</v>
      </c>
      <c r="V54" s="14" t="str">
        <f>IF(AND(Q53&lt;&gt;0,Q54&lt;&gt;0),-Q56,"1")</f>
        <v>1</v>
      </c>
      <c r="W54" s="14"/>
      <c r="X54" s="5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1:36" ht="15" customHeight="1">
      <c r="A55" s="50"/>
      <c r="B55" s="50"/>
      <c r="C55" s="50"/>
      <c r="D55" s="48" t="s">
        <v>174</v>
      </c>
      <c r="E55" s="49"/>
      <c r="F55" s="49"/>
      <c r="G55" s="49"/>
      <c r="H55" s="49"/>
      <c r="I55" s="49"/>
      <c r="J55" s="50"/>
      <c r="K55" s="50"/>
      <c r="L55" s="50"/>
      <c r="M55" s="50"/>
      <c r="N55" s="50"/>
      <c r="O55" s="7"/>
      <c r="P55" s="7"/>
      <c r="Q55" s="14">
        <f>IF(AND(Q50=0,Q51&lt;&gt;0),Q52,IF(AND(Q50=0,Q51=0,Q52&lt;&gt;0),Q50,Q52))</f>
        <v>0</v>
      </c>
      <c r="R55" s="14">
        <f>IF(AND(Q50=0,Q51&lt;&gt;0),R52,IF(AND(Q50=0,Q51=0,Q52&lt;&gt;0),R50,R52))</f>
        <v>0</v>
      </c>
      <c r="S55" s="14">
        <f>IF(AND(Q50=0,Q51&lt;&gt;0),S52,IF(AND(Q50=0,Q51=0,Q52&lt;&gt;0),S50,S52))</f>
        <v>0</v>
      </c>
      <c r="T55" s="14">
        <f>IF(AND(Q50=0,Q51&lt;&gt;0),T52,IF(AND(Q50=0,Q51=0,Q52&lt;&gt;0),T50,T52))</f>
        <v>0</v>
      </c>
      <c r="U55" s="14">
        <f>IF(AND(Q50=0,Q51&lt;&gt;0),U52,IF(AND(Q50=0,Q51=0,Q52&lt;&gt;0),U50,U52))</f>
        <v>0</v>
      </c>
      <c r="V55" s="14"/>
      <c r="W55" s="14" t="str">
        <f>IF(AND(Q53&lt;&gt;0,Q55&lt;&gt;0),-Q53,"1")</f>
        <v>1</v>
      </c>
      <c r="X55" s="5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1:36" ht="15" customHeight="1">
      <c r="A56" s="50"/>
      <c r="B56" s="50"/>
      <c r="C56" s="50"/>
      <c r="D56" s="48" t="s">
        <v>24</v>
      </c>
      <c r="E56" s="49"/>
      <c r="F56" s="49"/>
      <c r="G56" s="49"/>
      <c r="H56" s="49"/>
      <c r="I56" s="49"/>
      <c r="J56" s="50"/>
      <c r="K56" s="50"/>
      <c r="L56" s="50"/>
      <c r="M56" s="50"/>
      <c r="N56" s="50"/>
      <c r="O56" s="7"/>
      <c r="P56" s="7"/>
      <c r="Q56" s="14">
        <f>Q53</f>
        <v>-1</v>
      </c>
      <c r="R56" s="14">
        <f>R53</f>
        <v>0</v>
      </c>
      <c r="S56" s="14">
        <f>S53</f>
        <v>0</v>
      </c>
      <c r="T56" s="14">
        <f>T53</f>
        <v>0</v>
      </c>
      <c r="U56" s="14">
        <f>U53</f>
        <v>0</v>
      </c>
      <c r="V56" s="14"/>
      <c r="W56" s="14"/>
      <c r="X56" s="5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 ht="15" customHeight="1">
      <c r="A57" s="50"/>
      <c r="B57" s="50"/>
      <c r="C57" s="50"/>
      <c r="D57" s="48" t="s">
        <v>25</v>
      </c>
      <c r="E57" s="49"/>
      <c r="F57" s="49"/>
      <c r="G57" s="49"/>
      <c r="H57" s="49"/>
      <c r="I57" s="49"/>
      <c r="J57" s="50"/>
      <c r="K57" s="50"/>
      <c r="L57" s="50"/>
      <c r="M57" s="50"/>
      <c r="N57" s="50"/>
      <c r="O57" s="7"/>
      <c r="P57" s="7"/>
      <c r="Q57" s="14">
        <f>Q54*V54+Q53*V53</f>
        <v>0</v>
      </c>
      <c r="R57" s="14">
        <f>R54*V54+R53*V53</f>
        <v>-1</v>
      </c>
      <c r="S57" s="14">
        <f>S53*V53+S54*V54</f>
        <v>0</v>
      </c>
      <c r="T57" s="14">
        <f>T53*V53+T54*V54</f>
        <v>0</v>
      </c>
      <c r="U57" s="14">
        <f>U53*V53+U54*V54</f>
        <v>0</v>
      </c>
      <c r="V57" s="14" t="str">
        <f>IF(AND(R57&lt;&gt;0,R58&lt;&gt;0),R58,"0")</f>
        <v>0</v>
      </c>
      <c r="W57" s="14"/>
      <c r="X57" s="5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1:36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14">
        <f>Q55*W55+Q53*W53</f>
        <v>0</v>
      </c>
      <c r="R58" s="14">
        <f>R55*W55+R53*W53</f>
        <v>0</v>
      </c>
      <c r="S58" s="14">
        <f>S53*W53+S55*W55</f>
        <v>0</v>
      </c>
      <c r="T58" s="14">
        <f>T53*W53+T55*W55</f>
        <v>0</v>
      </c>
      <c r="U58" s="14">
        <f>U55*W55+U53*W53</f>
        <v>0</v>
      </c>
      <c r="V58" s="14" t="str">
        <f>IF(AND(R57&lt;&gt;0,R58&lt;&gt;0),-R57,"1")</f>
        <v>1</v>
      </c>
      <c r="W58" s="14" t="s">
        <v>12</v>
      </c>
      <c r="X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:36" ht="12.75">
      <c r="A59" s="7"/>
      <c r="B59" s="25" t="s">
        <v>150</v>
      </c>
      <c r="C59" s="14"/>
      <c r="D59" s="14"/>
      <c r="E59" s="14"/>
      <c r="F59" s="14"/>
      <c r="G59" s="14"/>
      <c r="H59" s="14"/>
      <c r="I59" s="7"/>
      <c r="J59" s="7"/>
      <c r="K59" s="7"/>
      <c r="L59" s="7"/>
      <c r="M59" s="7"/>
      <c r="N59" s="7"/>
      <c r="O59" s="7"/>
      <c r="P59" s="7"/>
      <c r="Q59" s="14">
        <f>Q56</f>
        <v>-1</v>
      </c>
      <c r="R59" s="14">
        <f>R56</f>
        <v>0</v>
      </c>
      <c r="S59" s="14">
        <f>S56</f>
        <v>0</v>
      </c>
      <c r="T59" s="14">
        <f>T56</f>
        <v>0</v>
      </c>
      <c r="U59" s="14">
        <f>U56</f>
        <v>0</v>
      </c>
      <c r="V59" s="14">
        <f>IF(AND(R59&lt;&gt;0,R60&lt;&gt;0),R60,1)</f>
        <v>1</v>
      </c>
      <c r="W59" s="14"/>
      <c r="X59" s="5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36" ht="12.75">
      <c r="A60" s="7"/>
      <c r="B60" s="14" t="s">
        <v>9</v>
      </c>
      <c r="C60" s="14" t="s">
        <v>10</v>
      </c>
      <c r="D60" s="14" t="s">
        <v>17</v>
      </c>
      <c r="E60" s="14" t="s">
        <v>18</v>
      </c>
      <c r="F60" s="14" t="s">
        <v>11</v>
      </c>
      <c r="G60" s="14"/>
      <c r="H60" s="14"/>
      <c r="I60" s="7"/>
      <c r="J60" s="7"/>
      <c r="K60" s="7"/>
      <c r="L60" s="7"/>
      <c r="M60" s="7"/>
      <c r="N60" s="7"/>
      <c r="O60" s="7"/>
      <c r="P60" s="7"/>
      <c r="Q60" s="14">
        <f>Q57</f>
        <v>0</v>
      </c>
      <c r="R60" s="14">
        <f>IF(AND(Q57=0,R57=0,R58&lt;&gt;0),R58,R57)</f>
        <v>-1</v>
      </c>
      <c r="S60" s="14">
        <f>IF(AND(Q57=0,R57=0,R58&lt;&gt;0),S58,S57)</f>
        <v>0</v>
      </c>
      <c r="T60" s="14">
        <f>IF(AND(Q57=0,R57=0,R58&lt;&gt;0),T58,T57)</f>
        <v>0</v>
      </c>
      <c r="U60" s="14">
        <f>IF(AND(Q57=0,R57=0,R58&lt;&gt;0),U58,U57)</f>
        <v>0</v>
      </c>
      <c r="V60" s="14">
        <f>IF(AND(R59&lt;&gt;0,R60&lt;&gt;0),-R59,0)</f>
        <v>0</v>
      </c>
      <c r="W60" s="14"/>
      <c r="X60" s="5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36" ht="12.75">
      <c r="A61" s="7"/>
      <c r="B61" s="14">
        <f>F50</f>
        <v>4</v>
      </c>
      <c r="C61" s="14">
        <f>H50</f>
        <v>5</v>
      </c>
      <c r="D61" s="14">
        <f>-N48</f>
        <v>1.5</v>
      </c>
      <c r="E61" s="14">
        <f>-P48</f>
        <v>2.5</v>
      </c>
      <c r="F61" s="14">
        <f>L48-D50</f>
        <v>2.5</v>
      </c>
      <c r="G61" s="37">
        <f>IF(AND(B61&lt;&gt;0,B62&lt;&gt;0),B62,"0")</f>
        <v>4</v>
      </c>
      <c r="H61" s="14">
        <f>IF(AND(B61&lt;&gt;0,B63&lt;&gt;0),B63,"0")</f>
        <v>4</v>
      </c>
      <c r="I61" s="5"/>
      <c r="J61" s="7"/>
      <c r="K61" s="7"/>
      <c r="L61" s="7"/>
      <c r="M61" s="7"/>
      <c r="N61" s="7"/>
      <c r="O61" s="7"/>
      <c r="P61" s="7"/>
      <c r="Q61" s="14">
        <f>Q58</f>
        <v>0</v>
      </c>
      <c r="R61" s="14">
        <f>IF(AND(Q57=0,R57=0,R58&lt;&gt;0),R57,R58*V58+R57*V57)</f>
        <v>0</v>
      </c>
      <c r="S61" s="14">
        <f>IF(AND(Q57=0,R57=0,R58&lt;&gt;0),S57,S58*V58+S57*V57)</f>
        <v>0</v>
      </c>
      <c r="T61" s="14">
        <f>IF(AND(Q57=0,R57=0,R58&lt;&gt;0),T57,T58*V58+T57*V57)</f>
        <v>0</v>
      </c>
      <c r="U61" s="14">
        <f>IF(AND(Q57=0,R57=0,R58&lt;&gt;0),U57,U58*V58+U57*V57)</f>
        <v>0</v>
      </c>
      <c r="V61" s="14"/>
      <c r="W61" s="14"/>
      <c r="X61" s="4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:36" ht="12.75">
      <c r="A62" s="7"/>
      <c r="B62" s="14">
        <f>F51</f>
        <v>4</v>
      </c>
      <c r="C62" s="14">
        <f>H51</f>
        <v>1</v>
      </c>
      <c r="D62" s="14">
        <f>-N49</f>
        <v>-1</v>
      </c>
      <c r="E62" s="14">
        <f>-P49</f>
        <v>0</v>
      </c>
      <c r="F62" s="14">
        <f>L49-D51</f>
        <v>0</v>
      </c>
      <c r="G62" s="14">
        <f>IF(AND(B61&lt;&gt;0,B62&lt;&gt;0),-B61,"0")</f>
        <v>-4</v>
      </c>
      <c r="H62" s="14"/>
      <c r="I62" s="5"/>
      <c r="J62" s="7"/>
      <c r="K62" s="7"/>
      <c r="L62" s="7"/>
      <c r="M62" s="7"/>
      <c r="N62" s="7"/>
      <c r="O62" s="7"/>
      <c r="P62" s="7"/>
      <c r="Q62" s="14">
        <f>Q59*V59+Q60*V60</f>
        <v>-1</v>
      </c>
      <c r="R62" s="14">
        <f>R59*V59+R60*V60</f>
        <v>0</v>
      </c>
      <c r="S62" s="14">
        <f>S59*V59+S60*V60</f>
        <v>0</v>
      </c>
      <c r="T62" s="14">
        <f>T59*V59+T60*V60</f>
        <v>0</v>
      </c>
      <c r="U62" s="14">
        <f>U59*V59+U60*V60</f>
        <v>0</v>
      </c>
      <c r="V62" s="14">
        <f>IF(AND(S62&lt;&gt;0,S64&lt;&gt;0),S64,1)</f>
        <v>1</v>
      </c>
      <c r="W62" s="14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 ht="12.75">
      <c r="A63" s="7"/>
      <c r="B63" s="14">
        <f>F52</f>
        <v>4</v>
      </c>
      <c r="C63" s="14">
        <f>H52</f>
        <v>1</v>
      </c>
      <c r="D63" s="14">
        <f>-N50</f>
        <v>0</v>
      </c>
      <c r="E63" s="14">
        <f>-P50</f>
        <v>-1</v>
      </c>
      <c r="F63" s="14">
        <f>L50-D52</f>
        <v>-1</v>
      </c>
      <c r="G63" s="14"/>
      <c r="H63" s="14">
        <f>IF(AND(B61&lt;&gt;0,B63&lt;&gt;0),-B61,"0")</f>
        <v>-4</v>
      </c>
      <c r="I63" s="5"/>
      <c r="J63" s="7"/>
      <c r="K63" s="7"/>
      <c r="L63" s="7"/>
      <c r="M63" s="7"/>
      <c r="N63" s="7"/>
      <c r="O63" s="7"/>
      <c r="P63" s="7"/>
      <c r="Q63" s="14">
        <f>Q60</f>
        <v>0</v>
      </c>
      <c r="R63" s="14">
        <f>IF(AND(Q60=0,R60=0,R61&lt;&gt;0),R61,R60)</f>
        <v>-1</v>
      </c>
      <c r="S63" s="14">
        <f aca="true" t="shared" si="4" ref="S63:U64">S60</f>
        <v>0</v>
      </c>
      <c r="T63" s="14">
        <f t="shared" si="4"/>
        <v>0</v>
      </c>
      <c r="U63" s="14">
        <f t="shared" si="4"/>
        <v>0</v>
      </c>
      <c r="V63" s="14"/>
      <c r="W63" s="14">
        <f>IF(AND(S64&lt;&gt;0,S63&lt;&gt;0),S64,1)</f>
        <v>1</v>
      </c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1:36" ht="12.75">
      <c r="A64" s="7"/>
      <c r="B64" s="14">
        <f>IF(AND(B61=0,B62&lt;&gt;0),B62,IF(AND(B61=0,B62=0,B63&lt;&gt;0),B63,B61))</f>
        <v>4</v>
      </c>
      <c r="C64" s="14">
        <f>IF(AND(B61=0,B62&lt;&gt;0),C62,IF(AND(B61=0,B62=0,B63&lt;&gt;0),C63,C61))</f>
        <v>5</v>
      </c>
      <c r="D64" s="14">
        <f>IF(AND(B61=0,B62&lt;&gt;0),D62,IF(AND(B61=0,B62=0,B63&lt;&gt;0),D63,D61))</f>
        <v>1.5</v>
      </c>
      <c r="E64" s="14">
        <f>IF(AND(B61=0,B62&lt;&gt;0),E62,IF(AND(B61=0,B62=0,B63&lt;&gt;0),E63,E61))</f>
        <v>2.5</v>
      </c>
      <c r="F64" s="14">
        <f>IF(AND(B61=0,B62&lt;&gt;0),F62,IF(AND(B61=0,B62=0,B63&lt;&gt;0),F63,F61))</f>
        <v>2.5</v>
      </c>
      <c r="G64" s="14">
        <f>IF(AND(B64&lt;&gt;0,B65&lt;&gt;0),B65,"0")</f>
        <v>4</v>
      </c>
      <c r="H64" s="14">
        <f>IF(AND(B64&lt;&gt;0,B66&lt;&gt;0),B66,"0")</f>
        <v>4</v>
      </c>
      <c r="I64" s="5"/>
      <c r="J64" s="7"/>
      <c r="K64" s="7"/>
      <c r="L64" s="7"/>
      <c r="M64" s="7"/>
      <c r="N64" s="7"/>
      <c r="O64" s="7"/>
      <c r="P64" s="7"/>
      <c r="Q64" s="14">
        <f>Q61</f>
        <v>0</v>
      </c>
      <c r="R64" s="14">
        <f>R61</f>
        <v>0</v>
      </c>
      <c r="S64" s="14">
        <f t="shared" si="4"/>
        <v>0</v>
      </c>
      <c r="T64" s="14">
        <f t="shared" si="4"/>
        <v>0</v>
      </c>
      <c r="U64" s="14">
        <f t="shared" si="4"/>
        <v>0</v>
      </c>
      <c r="V64" s="14">
        <f>IF(AND(S64&lt;&gt;0,S62&lt;&gt;0),-S62,0)</f>
        <v>0</v>
      </c>
      <c r="W64" s="14">
        <f>IF(AND(S64&lt;&gt;0,S63&lt;&gt;0),-S63,0)</f>
        <v>0</v>
      </c>
      <c r="X64" s="14" t="s">
        <v>13</v>
      </c>
      <c r="Y64" s="14" t="s">
        <v>14</v>
      </c>
      <c r="Z64" s="14" t="s">
        <v>15</v>
      </c>
      <c r="AA64" s="14" t="s">
        <v>16</v>
      </c>
      <c r="AB64" s="7"/>
      <c r="AC64" s="7"/>
      <c r="AD64" s="7"/>
      <c r="AE64" s="7"/>
      <c r="AF64" s="7"/>
      <c r="AG64" s="7"/>
      <c r="AH64" s="7"/>
      <c r="AI64" s="7"/>
      <c r="AJ64" s="7"/>
    </row>
    <row r="65" spans="1:36" ht="12.75">
      <c r="A65" s="7"/>
      <c r="B65" s="14">
        <f>IF(AND(B61=0,B62&lt;&gt;0),B61,B62)</f>
        <v>4</v>
      </c>
      <c r="C65" s="14">
        <f>IF(AND(B61=0,B62&lt;&gt;0),C61,C62)</f>
        <v>1</v>
      </c>
      <c r="D65" s="14">
        <f>IF(AND(B61=0,B62&lt;&gt;0),D61,D62)</f>
        <v>-1</v>
      </c>
      <c r="E65" s="14">
        <f>IF(AND(B61=0,B62&lt;&gt;0),E61,E62)</f>
        <v>0</v>
      </c>
      <c r="F65" s="14">
        <f>IF(AND(B61=0,B62&lt;&gt;0),F61,F62)</f>
        <v>0</v>
      </c>
      <c r="G65" s="14">
        <f>IF(AND(B64&lt;&gt;0,B65&lt;&gt;0),-B67,"1")</f>
        <v>-4</v>
      </c>
      <c r="H65" s="14"/>
      <c r="I65" s="5"/>
      <c r="J65" s="7"/>
      <c r="K65" s="7"/>
      <c r="L65" s="7"/>
      <c r="M65" s="7"/>
      <c r="N65" s="7"/>
      <c r="O65" s="7"/>
      <c r="P65" s="7"/>
      <c r="Q65" s="14">
        <f>Q64*V64+Q62*V62</f>
        <v>-1</v>
      </c>
      <c r="R65" s="14">
        <f>R64*V64+R62*V62</f>
        <v>0</v>
      </c>
      <c r="S65" s="14">
        <f>S64*V64+S62*V62</f>
        <v>0</v>
      </c>
      <c r="T65" s="14">
        <f>T64*V64+T62*V62</f>
        <v>0</v>
      </c>
      <c r="U65" s="14">
        <f>U64*V64+U62*V62</f>
        <v>0</v>
      </c>
      <c r="V65" s="14">
        <f>IF(AND(Q66=0,R66=0,S66&lt;&gt;0),S66,1)</f>
        <v>1</v>
      </c>
      <c r="W65" s="14"/>
      <c r="X65" s="14">
        <f>IF(Y66=999,999,IF(AND(Y66&lt;&gt;1111,Y66&lt;&gt;999,Q65&lt;&gt;0),U65/Q65,IF(AND(R65&lt;&gt;0,Q65&lt;&gt;0,Y66=1111),"allg",IF(AND(R65=0,Q65&lt;&gt;0,Y66=1111),U65/Q65,IF(AND(Y66&lt;&gt;1111,Q65=0,R65=0,U65&lt;&gt;0),"nicht lösbar","allg.")))))</f>
        <v>0</v>
      </c>
      <c r="Y65" s="14"/>
      <c r="Z65" s="14"/>
      <c r="AA65" s="14"/>
      <c r="AB65" s="7"/>
      <c r="AC65" s="7"/>
      <c r="AD65" s="7"/>
      <c r="AE65" s="7"/>
      <c r="AF65" s="7"/>
      <c r="AG65" s="7"/>
      <c r="AH65" s="7"/>
      <c r="AI65" s="7"/>
      <c r="AJ65" s="7"/>
    </row>
    <row r="66" spans="1:36" ht="12.75">
      <c r="A66" s="7"/>
      <c r="B66" s="14">
        <f>IF(AND(B61=0,B62&lt;&gt;0),B63,IF(AND(B61=0,B62=0,B63&lt;&gt;0),B61,B63))</f>
        <v>4</v>
      </c>
      <c r="C66" s="14">
        <f>IF(AND(B61=0,B62&lt;&gt;0),C63,IF(AND(B61=0,B62=0,B63&lt;&gt;0),C61,C63))</f>
        <v>1</v>
      </c>
      <c r="D66" s="14">
        <f>IF(AND(B61=0,B62&lt;&gt;0),D63,IF(AND(B61=0,B62=0,B63&lt;&gt;0),D61,D63))</f>
        <v>0</v>
      </c>
      <c r="E66" s="14">
        <f>IF(AND(B61=0,B62&lt;&gt;0),E63,IF(AND(B61=0,B62=0,B63&lt;&gt;0),E61,E63))</f>
        <v>-1</v>
      </c>
      <c r="F66" s="14">
        <f>IF(AND(B61=0,B62&lt;&gt;0),F63,IF(AND(B61=0,B62=0,B63&lt;&gt;0),F61,F63))</f>
        <v>-1</v>
      </c>
      <c r="G66" s="14"/>
      <c r="H66" s="14">
        <f>IF(AND(B64&lt;&gt;0,B66&lt;&gt;0),-B64,"1")</f>
        <v>-4</v>
      </c>
      <c r="I66" s="5"/>
      <c r="J66" s="7"/>
      <c r="K66" s="7"/>
      <c r="L66" s="7"/>
      <c r="M66" s="7"/>
      <c r="N66" s="7"/>
      <c r="O66" s="7"/>
      <c r="P66" s="7"/>
      <c r="Q66" s="14">
        <f>Q64*W64+Q63*W63</f>
        <v>0</v>
      </c>
      <c r="R66" s="14">
        <f>R64*W64+R63*W63</f>
        <v>-1</v>
      </c>
      <c r="S66" s="14">
        <f>S64*W64+S63*W63</f>
        <v>0</v>
      </c>
      <c r="T66" s="14">
        <f>T64*W64+T63*W63</f>
        <v>0</v>
      </c>
      <c r="U66" s="14">
        <f>U64*W64+U63*W63</f>
        <v>0</v>
      </c>
      <c r="V66" s="14">
        <f>IF(AND(Q66=0,R66=0,S66&lt;&gt;0),-S65,0)</f>
        <v>0</v>
      </c>
      <c r="W66" s="14"/>
      <c r="X66" s="14"/>
      <c r="Y66" s="14">
        <f>IF(Z67=999,999,IF(AND(Q66=0,R66&lt;&gt;0),U66/R66,IF(AND(Q66=0,R66=0,U66=0),1111,IF(AND(Q66=0,R66=0,U66&lt;&gt;0),999,"hab auch keine Ahnung"))))</f>
        <v>0</v>
      </c>
      <c r="Z66" s="14"/>
      <c r="AA66" s="14"/>
      <c r="AB66" s="7"/>
      <c r="AC66" s="7"/>
      <c r="AD66" s="7"/>
      <c r="AE66" s="7"/>
      <c r="AF66" s="7"/>
      <c r="AG66" s="7"/>
      <c r="AH66" s="7"/>
      <c r="AI66" s="7"/>
      <c r="AJ66" s="7"/>
    </row>
    <row r="67" spans="1:36" ht="12.75">
      <c r="A67" s="7"/>
      <c r="B67" s="14">
        <f>B64</f>
        <v>4</v>
      </c>
      <c r="C67" s="14">
        <f>C64</f>
        <v>5</v>
      </c>
      <c r="D67" s="14">
        <f>D64</f>
        <v>1.5</v>
      </c>
      <c r="E67" s="14">
        <f>E64</f>
        <v>2.5</v>
      </c>
      <c r="F67" s="14">
        <f>F64</f>
        <v>2.5</v>
      </c>
      <c r="G67" s="14"/>
      <c r="H67" s="14"/>
      <c r="I67" s="5"/>
      <c r="J67" s="7"/>
      <c r="K67" s="7"/>
      <c r="L67" s="7"/>
      <c r="M67" s="7"/>
      <c r="N67" s="7"/>
      <c r="O67" s="7"/>
      <c r="P67" s="7"/>
      <c r="Q67" s="14">
        <f>Q64</f>
        <v>0</v>
      </c>
      <c r="R67" s="14">
        <f>R64</f>
        <v>0</v>
      </c>
      <c r="S67" s="14">
        <f>S64</f>
        <v>0</v>
      </c>
      <c r="T67" s="14">
        <f>T64</f>
        <v>0</v>
      </c>
      <c r="U67" s="14">
        <f>U64</f>
        <v>0</v>
      </c>
      <c r="V67" s="14"/>
      <c r="W67" s="14"/>
      <c r="X67" s="14"/>
      <c r="Y67" s="14"/>
      <c r="Z67" s="14">
        <f>IF(AND(Q67=0,R67=0,S67&lt;&gt;0),U67/S67,IF(AND(Q67=0,R67=0,S67=0,U67=0),1111,IF(AND(Q67=0,R67=0,S67=0,U67&lt;&gt;0),999,"hab auch keine Ahnung")))</f>
        <v>1111</v>
      </c>
      <c r="AA67" s="14"/>
      <c r="AB67" s="7"/>
      <c r="AC67" s="7"/>
      <c r="AD67" s="7"/>
      <c r="AE67" s="7"/>
      <c r="AF67" s="7"/>
      <c r="AG67" s="7"/>
      <c r="AH67" s="7"/>
      <c r="AI67" s="7"/>
      <c r="AJ67" s="7"/>
    </row>
    <row r="68" spans="1:36" ht="12.75">
      <c r="A68" s="7"/>
      <c r="B68" s="14">
        <f>B65*G65+B64*G64</f>
        <v>0</v>
      </c>
      <c r="C68" s="14">
        <f>C65*G65+C64*G64</f>
        <v>16</v>
      </c>
      <c r="D68" s="14">
        <f>D64*G64+D65*G65</f>
        <v>10</v>
      </c>
      <c r="E68" s="14">
        <f>E64*G64+E65*G65</f>
        <v>10</v>
      </c>
      <c r="F68" s="14">
        <f>F64*G64+F65*G65</f>
        <v>10</v>
      </c>
      <c r="G68" s="14">
        <f>IF(AND(C68&lt;&gt;0,C69&lt;&gt;0),C69,"0")</f>
        <v>16</v>
      </c>
      <c r="H68" s="25" t="s">
        <v>151</v>
      </c>
      <c r="I68" s="25"/>
      <c r="J68" s="14"/>
      <c r="K68" s="7"/>
      <c r="L68" s="7"/>
      <c r="M68" s="7"/>
      <c r="N68" s="7"/>
      <c r="O68" s="7"/>
      <c r="P68" s="7"/>
      <c r="Q68" s="14">
        <f>IF(Q65&lt;&gt;0,Q65,IF(AND(Q65=0,Q66&lt;&gt;0),Q66,Q65))</f>
        <v>-1</v>
      </c>
      <c r="R68" s="14">
        <f>IF(AND(Q65=0,Q66=0,R65=0,R66&lt;&gt;0),R66,R65)</f>
        <v>0</v>
      </c>
      <c r="S68" s="14">
        <f>IF(AND(Q65=0,Q66=0,R65=0,R66&lt;&gt;0),S66,S65)</f>
        <v>0</v>
      </c>
      <c r="T68" s="14">
        <f>IF(AND(Q65=0,Q66=0,R65=0,R66&lt;&gt;0),T66,T65)</f>
        <v>0</v>
      </c>
      <c r="U68" s="14">
        <f>IF(AND(Q65=0,Q66=0,R65=0,R66&lt;&gt;0),U66,U65)</f>
        <v>0</v>
      </c>
      <c r="V68" s="14">
        <f>IF(AND(Q68=0,Q69=0,Q70=0,S69&lt;&gt;0),S69,IF(AND(Q68&lt;&gt;0,R68=0,S68=0,T68=0,Q69=0,R69=0,S69=0),1,IF(AND(Q68&lt;&gt;0,R68=0,R69=0),S69,IF(AND(Q68=0,R68&lt;&gt;0,S68=0,T68=0,Q69=0,R69=0,S69=0,Q70=0),1,1))))</f>
        <v>1</v>
      </c>
      <c r="W68" s="14"/>
      <c r="X68" s="14">
        <f>T68</f>
        <v>0</v>
      </c>
      <c r="Y68" s="14">
        <f>IF(Z69=999,999,IF(AND(Z69&lt;&gt;1111,Z69&lt;&gt;999,Q68&lt;&gt;0),U68/Q68,IF(AND(R68&lt;&gt;0,Q68=0),U68/R68,IF(AND(Q68=0,R68=0,S68&lt;&gt;0),U68/S68,IF(AND(Q68=0,R68=0,S68=0,T68&lt;&gt;0),U68/T68,IF(AND(Q68=0,R68=0,S68=0,T68=0,U68=0),1111,999))))))</f>
        <v>0</v>
      </c>
      <c r="Z68" s="14"/>
      <c r="AA68" s="14"/>
      <c r="AB68" s="7"/>
      <c r="AC68" s="7"/>
      <c r="AD68" s="7"/>
      <c r="AE68" s="7"/>
      <c r="AF68" s="7"/>
      <c r="AG68" s="7"/>
      <c r="AH68" s="7"/>
      <c r="AI68" s="7"/>
      <c r="AJ68" s="7"/>
    </row>
    <row r="69" spans="1:36" ht="12.75">
      <c r="A69" s="7"/>
      <c r="B69" s="14">
        <f>B66*H66+B64*H64</f>
        <v>0</v>
      </c>
      <c r="C69" s="14">
        <f>C66*H66+C64*H64</f>
        <v>16</v>
      </c>
      <c r="D69" s="14">
        <f>D64*H64+D66*H66</f>
        <v>6</v>
      </c>
      <c r="E69" s="14">
        <f>E64*H64+E66*H66</f>
        <v>14</v>
      </c>
      <c r="F69" s="14">
        <f>F66*H66+F64*H64</f>
        <v>14</v>
      </c>
      <c r="G69" s="14">
        <f>IF(AND(C68&lt;&gt;0,C69&lt;&gt;0),-C68,"1")</f>
        <v>-16</v>
      </c>
      <c r="H69" s="25" t="s">
        <v>12</v>
      </c>
      <c r="I69" s="25"/>
      <c r="J69" s="14"/>
      <c r="K69" s="7"/>
      <c r="L69" s="7"/>
      <c r="M69" s="7"/>
      <c r="N69" s="7"/>
      <c r="O69" s="7"/>
      <c r="P69" s="7"/>
      <c r="Q69" s="14">
        <f>Q66</f>
        <v>0</v>
      </c>
      <c r="R69" s="14">
        <f>IF(AND(Q65=0,Q66=0,R65=0,R66&lt;&gt;0),R65,R66)</f>
        <v>-1</v>
      </c>
      <c r="S69" s="14">
        <f>IF(AND(Q65=0,Q66=0,R65=0,R66&lt;&gt;0),S65,S66)</f>
        <v>0</v>
      </c>
      <c r="T69" s="14">
        <f>IF(AND(Q65=0,Q66=0,R65=0,R66&lt;&gt;0),T65,T66)</f>
        <v>0</v>
      </c>
      <c r="U69" s="14">
        <f>IF(AND(Q65=0,Q66=0,R65=0,R66&lt;&gt;0),U65,U66)</f>
        <v>0</v>
      </c>
      <c r="V69" s="14">
        <f>IF(AND(Q68=0,Q69=0,Q70=0),-S68,IF(AND(Q68&lt;&gt;0,Q69=0,R68=0,R69=0),-S68,0))</f>
        <v>0</v>
      </c>
      <c r="W69" s="14"/>
      <c r="X69" s="14"/>
      <c r="Y69" s="14">
        <f>T69</f>
        <v>0</v>
      </c>
      <c r="Z69" s="14">
        <f>IF(AA70=999,999,IF(AND(Q69=0,R69&lt;&gt;0),U69/R69,IF(AND(Q69=0,R69=0,S69&lt;&gt;0),U69/S69,IF(AND(Q69=0,R69=0,S69=0,T69&lt;&gt;0),U69/T69,IF(AND(Q69=0,R69=0,S69=0,T69=0,U69=0),1111,999)))))</f>
        <v>0</v>
      </c>
      <c r="AA69" s="14"/>
      <c r="AB69" s="7"/>
      <c r="AC69" s="7"/>
      <c r="AD69" s="7"/>
      <c r="AE69" s="7"/>
      <c r="AF69" s="7"/>
      <c r="AG69" s="7"/>
      <c r="AH69" s="7"/>
      <c r="AI69" s="7"/>
      <c r="AJ69" s="7"/>
    </row>
    <row r="70" spans="1:36" ht="12.75">
      <c r="A70" s="7"/>
      <c r="B70" s="14">
        <f>B67</f>
        <v>4</v>
      </c>
      <c r="C70" s="14">
        <f>C67</f>
        <v>5</v>
      </c>
      <c r="D70" s="14">
        <f>D67</f>
        <v>1.5</v>
      </c>
      <c r="E70" s="14">
        <f>E67</f>
        <v>2.5</v>
      </c>
      <c r="F70" s="14">
        <f>F67</f>
        <v>2.5</v>
      </c>
      <c r="G70" s="14">
        <f>IF(AND(C70&lt;&gt;0,C71&lt;&gt;0),C71,1)</f>
        <v>16</v>
      </c>
      <c r="H70" s="14"/>
      <c r="I70" s="5"/>
      <c r="J70" s="7"/>
      <c r="K70" s="7"/>
      <c r="L70" s="7"/>
      <c r="M70" s="7"/>
      <c r="N70" s="7"/>
      <c r="O70" s="7"/>
      <c r="P70" s="7"/>
      <c r="Q70" s="14">
        <f>Q67</f>
        <v>0</v>
      </c>
      <c r="R70" s="14">
        <f>R67</f>
        <v>0</v>
      </c>
      <c r="S70" s="14">
        <f>IF(S67&lt;&gt;0,S67/S67,S67)</f>
        <v>0</v>
      </c>
      <c r="T70" s="14">
        <f>IF(S67&lt;&gt;0,T67/S67,T67)</f>
        <v>0</v>
      </c>
      <c r="U70" s="14">
        <f>IF(S67&lt;&gt;0,U67/S67,U67)</f>
        <v>0</v>
      </c>
      <c r="V70" s="14"/>
      <c r="W70" s="14"/>
      <c r="X70" s="14"/>
      <c r="Y70" s="14"/>
      <c r="Z70" s="14">
        <f>T70</f>
        <v>0</v>
      </c>
      <c r="AA70" s="14">
        <f>IF(AND(Q70=0,R70=0,S70&lt;&gt;0),U70/S70,IF(AND(Q70=0,R70=0,S70=0,U70=0),1111,IF(AND(Q70=0,R70=0,S70=0,U70&lt;&gt;0),999,"hab auch keine Ahnung")))</f>
        <v>1111</v>
      </c>
      <c r="AB70" s="7"/>
      <c r="AC70" s="7"/>
      <c r="AD70" s="7"/>
      <c r="AE70" s="7"/>
      <c r="AF70" s="7"/>
      <c r="AG70" s="7"/>
      <c r="AH70" s="7"/>
      <c r="AI70" s="7"/>
      <c r="AJ70" s="7"/>
    </row>
    <row r="71" spans="1:36" ht="12.75">
      <c r="A71" s="7"/>
      <c r="B71" s="14">
        <f>B68</f>
        <v>0</v>
      </c>
      <c r="C71" s="14">
        <f>IF(AND(B68=0,C68=0,C69&lt;&gt;0),C69,C68)</f>
        <v>16</v>
      </c>
      <c r="D71" s="14">
        <f>IF(AND(B68=0,C68=0,C69&lt;&gt;0),D69,D68)</f>
        <v>10</v>
      </c>
      <c r="E71" s="14">
        <f>IF(AND(B68=0,C68=0,C69&lt;&gt;0),E69,E68)</f>
        <v>10</v>
      </c>
      <c r="F71" s="14">
        <f>IF(AND(B68=0,C68=0,C69&lt;&gt;0),F69,F68)</f>
        <v>10</v>
      </c>
      <c r="G71" s="14">
        <f>IF(AND(C70&lt;&gt;0,C71&lt;&gt;0),-C70,0)</f>
        <v>-5</v>
      </c>
      <c r="H71" s="14"/>
      <c r="I71" s="5"/>
      <c r="J71" s="7"/>
      <c r="K71" s="7"/>
      <c r="L71" s="7"/>
      <c r="M71" s="7"/>
      <c r="N71" s="7"/>
      <c r="O71" s="7"/>
      <c r="P71" s="7"/>
      <c r="Q71" s="14">
        <f>Q68*V68+Q69*V69</f>
        <v>-1</v>
      </c>
      <c r="R71" s="14">
        <f>R68*V68+R69*V69</f>
        <v>0</v>
      </c>
      <c r="S71" s="14">
        <f>S68*V68+S69*V69</f>
        <v>0</v>
      </c>
      <c r="T71" s="14">
        <f>T68*V68+T69*V69</f>
        <v>0</v>
      </c>
      <c r="U71" s="14">
        <f>U68*V68+U69*V69</f>
        <v>0</v>
      </c>
      <c r="V71" s="14"/>
      <c r="W71" s="14"/>
      <c r="X71" s="14"/>
      <c r="Y71" s="14"/>
      <c r="Z71" s="14"/>
      <c r="AA71" s="14"/>
      <c r="AB71" s="7"/>
      <c r="AC71" s="7"/>
      <c r="AD71" s="7"/>
      <c r="AE71" s="7"/>
      <c r="AF71" s="7"/>
      <c r="AG71" s="7"/>
      <c r="AH71" s="7"/>
      <c r="AI71" s="7"/>
      <c r="AJ71" s="7"/>
    </row>
    <row r="72" spans="1:36" ht="12.75">
      <c r="A72" s="7"/>
      <c r="B72" s="14">
        <f>B69</f>
        <v>0</v>
      </c>
      <c r="C72" s="14">
        <f>IF(AND(B68=0,C68=0,C69&lt;&gt;0),C68,C69*G69+C68*G68)</f>
        <v>0</v>
      </c>
      <c r="D72" s="14">
        <f>IF(AND(B68=0,C68=0,C69&lt;&gt;0),D68,D69*G69+D68*G68)</f>
        <v>64</v>
      </c>
      <c r="E72" s="14">
        <f>IF(AND(B68=0,C68=0,C69&lt;&gt;0),E68,E69*G69+E68*G68)</f>
        <v>-64</v>
      </c>
      <c r="F72" s="14">
        <f>IF(AND(B68=0,C68=0,C69&lt;&gt;0),F68,F69*G69+F68*G68)</f>
        <v>-64</v>
      </c>
      <c r="G72" s="14"/>
      <c r="H72" s="14"/>
      <c r="I72" s="4"/>
      <c r="J72" s="7"/>
      <c r="K72" s="7"/>
      <c r="L72" s="7"/>
      <c r="M72" s="7"/>
      <c r="N72" s="7"/>
      <c r="O72" s="7"/>
      <c r="P72" s="7"/>
      <c r="Q72" s="14">
        <f aca="true" t="shared" si="5" ref="Q72:U73">Q69</f>
        <v>0</v>
      </c>
      <c r="R72" s="14">
        <f t="shared" si="5"/>
        <v>-1</v>
      </c>
      <c r="S72" s="14">
        <f t="shared" si="5"/>
        <v>0</v>
      </c>
      <c r="T72" s="14">
        <f t="shared" si="5"/>
        <v>0</v>
      </c>
      <c r="U72" s="14">
        <f t="shared" si="5"/>
        <v>0</v>
      </c>
      <c r="V72" s="14"/>
      <c r="W72" s="14"/>
      <c r="X72" s="14"/>
      <c r="Y72" s="14"/>
      <c r="Z72" s="14"/>
      <c r="AA72" s="14"/>
      <c r="AB72" s="7"/>
      <c r="AC72" s="7"/>
      <c r="AD72" s="7"/>
      <c r="AE72" s="7"/>
      <c r="AF72" s="7"/>
      <c r="AG72" s="7"/>
      <c r="AH72" s="7"/>
      <c r="AI72" s="7"/>
      <c r="AJ72" s="7"/>
    </row>
    <row r="73" spans="1:36" ht="12.75">
      <c r="A73" s="7"/>
      <c r="B73" s="14">
        <f>B70*G70+B71*G71</f>
        <v>64</v>
      </c>
      <c r="C73" s="14">
        <f>C70*G70+C71*G71</f>
        <v>0</v>
      </c>
      <c r="D73" s="14">
        <f>D70*G70+D71*G71</f>
        <v>-26</v>
      </c>
      <c r="E73" s="14">
        <f>E70*G70+E71*G71</f>
        <v>-10</v>
      </c>
      <c r="F73" s="14">
        <f>F70*G70+F71*G71</f>
        <v>-10</v>
      </c>
      <c r="G73" s="14">
        <f>IF(AND(D73&lt;&gt;0,D75&lt;&gt;0),D75,1)</f>
        <v>64</v>
      </c>
      <c r="H73" s="14"/>
      <c r="I73" s="7"/>
      <c r="J73" s="7"/>
      <c r="K73" s="7"/>
      <c r="L73" s="7"/>
      <c r="M73" s="7"/>
      <c r="N73" s="7"/>
      <c r="O73" s="7"/>
      <c r="P73" s="7"/>
      <c r="Q73" s="14">
        <f t="shared" si="5"/>
        <v>0</v>
      </c>
      <c r="R73" s="14">
        <f t="shared" si="5"/>
        <v>0</v>
      </c>
      <c r="S73" s="14">
        <f t="shared" si="5"/>
        <v>0</v>
      </c>
      <c r="T73" s="14">
        <f t="shared" si="5"/>
        <v>0</v>
      </c>
      <c r="U73" s="14">
        <f t="shared" si="5"/>
        <v>0</v>
      </c>
      <c r="V73" s="14"/>
      <c r="W73" s="14"/>
      <c r="X73" s="14"/>
      <c r="Y73" s="14"/>
      <c r="Z73" s="14"/>
      <c r="AA73" s="14"/>
      <c r="AB73" s="7"/>
      <c r="AC73" s="7"/>
      <c r="AD73" s="7"/>
      <c r="AE73" s="7"/>
      <c r="AF73" s="7"/>
      <c r="AG73" s="7"/>
      <c r="AH73" s="7"/>
      <c r="AI73" s="7"/>
      <c r="AJ73" s="7"/>
    </row>
    <row r="74" spans="1:36" ht="12.75">
      <c r="A74" s="7"/>
      <c r="B74" s="14">
        <f>B71</f>
        <v>0</v>
      </c>
      <c r="C74" s="14">
        <f>IF(AND(B71=0,C71=0,C72&lt;&gt;0),C72,C71)</f>
        <v>16</v>
      </c>
      <c r="D74" s="14">
        <f aca="true" t="shared" si="6" ref="D74:F75">D71</f>
        <v>10</v>
      </c>
      <c r="E74" s="14">
        <f t="shared" si="6"/>
        <v>10</v>
      </c>
      <c r="F74" s="14">
        <f t="shared" si="6"/>
        <v>10</v>
      </c>
      <c r="G74" s="14"/>
      <c r="H74" s="14">
        <f>IF(AND(D75&lt;&gt;0,D74&lt;&gt;0),D75,1)</f>
        <v>64</v>
      </c>
      <c r="I74" s="7"/>
      <c r="J74" s="7"/>
      <c r="K74" s="7"/>
      <c r="L74" s="7"/>
      <c r="M74" s="7"/>
      <c r="N74" s="7"/>
      <c r="O74" s="7"/>
      <c r="P74" s="7"/>
      <c r="Q74" s="14">
        <f>IF(Q71&lt;&gt;0,Q71/Q71,Q71)</f>
        <v>1</v>
      </c>
      <c r="R74" s="14">
        <f>IF(Q71&lt;&gt;0,R71/Q71,IF(AND(Q71=0,R71&lt;&gt;0),R71/R71,R71))</f>
        <v>0</v>
      </c>
      <c r="S74" s="14">
        <f>IF(Q71&lt;&gt;0,S71/Q71,IF(AND(Q71=0,R71&lt;&gt;0,),S71/R71,IF(AND(Q71=0,R71=0,S71&lt;&gt;0),S71/S71,S71)))</f>
        <v>0</v>
      </c>
      <c r="T74" s="14">
        <f>IF(Q71&lt;&gt;0,T71/Q71,IF(AND(Q71=0,R71&lt;&gt;0,),T71/R71,IF(AND(Q71=0,R71=0,S71&lt;&gt;0),T71/S71,IF(AND(Q71=0,R71=0,S71=0,T71&lt;&gt;0),#REF!/T71,T71))))</f>
        <v>0</v>
      </c>
      <c r="U74" s="14">
        <f>IF(Q71&lt;&gt;0,U71/Q71,IF(AND(Q71=0,R71&lt;&gt;0),U71/R71,IF(AND(Q71=0,R71=0,S71&lt;&gt;0),U71/S71,IF(AND(Q71=0,R71=0,S71=0,T71&lt;&gt;0),U71/T71,IF(AND(Q71=0,R71=0,S71=0,T71=0,U71&lt;&gt;0),U71/U71,U71)))))</f>
        <v>0</v>
      </c>
      <c r="V74" s="14">
        <f>IF(AND(Q75=0,R75=0,S75&lt;&gt;0),S75,1)</f>
        <v>1</v>
      </c>
      <c r="W74" s="14"/>
      <c r="X74" s="14">
        <f>T74</f>
        <v>0</v>
      </c>
      <c r="Y74" s="14">
        <f>IF(Z75=999,999,IF(AND(Z75&lt;&gt;1111,Z75&lt;&gt;999,Q74&lt;&gt;0),U74/Q74,IF(AND(R74&lt;&gt;0,Q74=0),U74/R74,IF(AND(Q74=0,R74=0,S74&lt;&gt;0),U74/S74,IF(AND(Q74=0,R74=0,S74=0,T74&lt;&gt;0),U74/T74,IF(AND(Q74=0,R74=0,S74=0,T74=0,U74=0),1111,999))))))</f>
        <v>0</v>
      </c>
      <c r="Z74" s="14"/>
      <c r="AA74" s="14"/>
      <c r="AB74" s="7"/>
      <c r="AC74" s="7"/>
      <c r="AD74" s="7"/>
      <c r="AE74" s="7"/>
      <c r="AF74" s="7"/>
      <c r="AG74" s="7"/>
      <c r="AH74" s="7"/>
      <c r="AI74" s="7"/>
      <c r="AJ74" s="7"/>
    </row>
    <row r="75" spans="1:36" ht="12.75">
      <c r="A75" s="7"/>
      <c r="B75" s="14">
        <f>B72</f>
        <v>0</v>
      </c>
      <c r="C75" s="14">
        <f>C72</f>
        <v>0</v>
      </c>
      <c r="D75" s="14">
        <f t="shared" si="6"/>
        <v>64</v>
      </c>
      <c r="E75" s="14">
        <f t="shared" si="6"/>
        <v>-64</v>
      </c>
      <c r="F75" s="14">
        <f t="shared" si="6"/>
        <v>-64</v>
      </c>
      <c r="G75" s="14">
        <f>IF(AND(D75&lt;&gt;0,D73&lt;&gt;0),-D73,0)</f>
        <v>26</v>
      </c>
      <c r="H75" s="14">
        <f>IF(AND(D75&lt;&gt;0,D74&lt;&gt;0),-D74,0)</f>
        <v>-10</v>
      </c>
      <c r="I75" s="7"/>
      <c r="J75" s="7"/>
      <c r="K75" s="7"/>
      <c r="L75" s="7"/>
      <c r="M75" s="7"/>
      <c r="N75" s="7"/>
      <c r="O75" s="7"/>
      <c r="P75" s="7"/>
      <c r="Q75" s="14">
        <f>Q69</f>
        <v>0</v>
      </c>
      <c r="R75" s="14">
        <f>IF(Q69&lt;&gt;0,R69/Q69,IF(AND(Q69=0,R69&lt;&gt;0),R69/R69,R69))</f>
        <v>1</v>
      </c>
      <c r="S75" s="14">
        <f>IF(Q69&lt;&gt;0,S69/Q69,IF(AND(Q69=0,R69&lt;&gt;0),S69/R69,IF(AND(Q69=0,R69=0,S69&lt;&gt;0),S69/S69,S69)))</f>
        <v>0</v>
      </c>
      <c r="T75" s="14">
        <f>IF(Q69&lt;&gt;0,T69/Q69,IF(AND(Q69=0,R69&lt;&gt;0),T69/R69,IF(AND(Q69=0,R69=0,S69&lt;&gt;0),T69/S69,IF(AND(Q69=0,R69=0,S69=0,T69&lt;&gt;0),T69/T69,T69))))</f>
        <v>0</v>
      </c>
      <c r="U75" s="14">
        <f>IF(Q69&lt;&gt;0,U69/Q69,IF(AND(Q69=0,R69&lt;&gt;0),U69/R69,IF(AND(Q69=0,R69=0,S69&lt;&gt;0),U69/S69,IF(AND(Q69=0,R69=0,S69=0,T69&lt;&gt;0),U69/T69,IF(AND(Q69=0,R69=0,S69=0,T69=0,U69&lt;&gt;0),U69/U69,U69)))))</f>
        <v>0</v>
      </c>
      <c r="V75" s="14">
        <f>IF(AND(Q75=0,R75=0,S75&lt;&gt;0),-S74,0)</f>
        <v>0</v>
      </c>
      <c r="W75" s="14"/>
      <c r="X75" s="14"/>
      <c r="Y75" s="14">
        <f>T75</f>
        <v>0</v>
      </c>
      <c r="Z75" s="14">
        <f>IF(AA76=999,999,IF(AND(Q75=0,R75&lt;&gt;0),U75/R75,IF(AND(Q75=0,R75=0,S75&lt;&gt;0),U75/S75,IF(AND(Q75=0,R75=0,S75=0,T75&lt;&gt;0),U75/T75,IF(AND(Q75=0,R75=0,S75=0,T75=0,U75=0),1111,999)))))</f>
        <v>0</v>
      </c>
      <c r="AA75" s="14"/>
      <c r="AB75" s="7"/>
      <c r="AC75" s="7"/>
      <c r="AD75" s="7"/>
      <c r="AE75" s="7"/>
      <c r="AF75" s="7"/>
      <c r="AG75" s="7"/>
      <c r="AH75" s="7"/>
      <c r="AI75" s="7"/>
      <c r="AJ75" s="7"/>
    </row>
    <row r="76" spans="1:36" ht="12.75">
      <c r="A76" s="7"/>
      <c r="B76" s="14">
        <f>B75*G75+B73*G73</f>
        <v>4096</v>
      </c>
      <c r="C76" s="14">
        <f>C75*G75+C73*G73</f>
        <v>0</v>
      </c>
      <c r="D76" s="14">
        <f>D75*G75+D73*G73</f>
        <v>0</v>
      </c>
      <c r="E76" s="14">
        <f>E75*G75+E73*G73</f>
        <v>-2304</v>
      </c>
      <c r="F76" s="14">
        <f>F75*G75+F73*G73</f>
        <v>-2304</v>
      </c>
      <c r="G76" s="14">
        <f>IF(AND(B77=0,C77=0,D77&lt;&gt;0),D77,1)</f>
        <v>1</v>
      </c>
      <c r="H76" s="14"/>
      <c r="I76" s="7"/>
      <c r="J76" s="7"/>
      <c r="K76" s="7"/>
      <c r="L76" s="7"/>
      <c r="M76" s="7"/>
      <c r="N76" s="7"/>
      <c r="O76" s="7"/>
      <c r="P76" s="7"/>
      <c r="Q76" s="14">
        <f>Q70</f>
        <v>0</v>
      </c>
      <c r="R76" s="14">
        <f>IF(Q70&lt;&gt;0,R70/Q70,IF(AND(Q70=0,R70&lt;&gt;0),R70/R70,R70))</f>
        <v>0</v>
      </c>
      <c r="S76" s="14">
        <f>IF(Q70&lt;&gt;0,S70/Q70,IF(AND(Q70=0,R70&lt;&gt;0,),S70/R70,IF(AND(Q70=0,R70=0,S70&lt;&gt;0),S70/S70,S70)))</f>
        <v>0</v>
      </c>
      <c r="T76" s="14">
        <f>IF(Q70&lt;&gt;0,T70/Q70,IF(AND(Q70=0,R70&lt;&gt;0,),T70/R70,IF(AND(Q70=0,R70=0,S70&lt;&gt;0),T70/S70,IF(AND(Q70=0,R70=0,S70=0,T70&lt;&gt;0),T70/T70,T70))))</f>
        <v>0</v>
      </c>
      <c r="U76" s="14">
        <f>IF(Q70&lt;&gt;0,U70/Q70,IF(AND(Q70=0,R70&lt;&gt;0,),U70/R70,IF(AND(Q70=0,R70=0,S70&lt;&gt;0),U70/S70,IF(AND(Q70=0,R70=0,S70=0,T70&lt;&gt;0),U70/T70,IF(AND(Q70=0,R70=0,S70=0,T70=0,U70&lt;&gt;0),U70/U70,U70)))))</f>
        <v>0</v>
      </c>
      <c r="V76" s="14"/>
      <c r="W76" s="14"/>
      <c r="X76" s="14"/>
      <c r="Y76" s="14"/>
      <c r="Z76" s="14">
        <f>T76</f>
        <v>0</v>
      </c>
      <c r="AA76" s="14">
        <f>IF(AND(Q76=0,R76=0,S76&lt;&gt;0),U76/S76,IF(AND(Q76=0,R76=0,S76=0,U76=0),1111,IF(AND(Q76=0,R76=0,S76=0,U76&lt;&gt;0),999,"hab auch keine Ahnung")))</f>
        <v>1111</v>
      </c>
      <c r="AB76" s="7"/>
      <c r="AC76" s="7"/>
      <c r="AD76" s="7"/>
      <c r="AE76" s="7"/>
      <c r="AF76" s="7"/>
      <c r="AG76" s="7"/>
      <c r="AH76" s="7"/>
      <c r="AI76" s="7"/>
      <c r="AJ76" s="7"/>
    </row>
    <row r="77" spans="1:36" ht="12.75">
      <c r="A77" s="7"/>
      <c r="B77" s="14">
        <f>B75*H75+B74*H74</f>
        <v>0</v>
      </c>
      <c r="C77" s="14">
        <f>C75*H75+C74*H74</f>
        <v>1024</v>
      </c>
      <c r="D77" s="14">
        <f>D75*H75+D74*H74</f>
        <v>0</v>
      </c>
      <c r="E77" s="14">
        <f>E75*H75+E74*H74</f>
        <v>1280</v>
      </c>
      <c r="F77" s="14">
        <f>F75*H75+F74*H74</f>
        <v>1280</v>
      </c>
      <c r="G77" s="14">
        <f>IF(AND(B77=0,C77=0,D77&lt;&gt;0),-D76,0)</f>
        <v>0</v>
      </c>
      <c r="H77" s="14"/>
      <c r="I77" s="7"/>
      <c r="J77" s="7"/>
      <c r="K77" s="7"/>
      <c r="L77" s="7"/>
      <c r="M77" s="7"/>
      <c r="N77" s="7"/>
      <c r="O77" s="7"/>
      <c r="P77" s="7"/>
      <c r="Q77" s="29">
        <f>Q74*V74+Q75*V75</f>
        <v>1</v>
      </c>
      <c r="R77" s="29">
        <f>R74*V74+R75*V75</f>
        <v>0</v>
      </c>
      <c r="S77" s="36">
        <f>S74*V74+S75*V75</f>
        <v>0</v>
      </c>
      <c r="T77" s="29">
        <f>T74*V74+T75*V75</f>
        <v>0</v>
      </c>
      <c r="U77" s="29">
        <f>U74*V74+U75*V75</f>
        <v>0</v>
      </c>
      <c r="V77" s="14"/>
      <c r="W77" s="14"/>
      <c r="X77" s="14">
        <f>T77</f>
        <v>0</v>
      </c>
      <c r="Y77" s="14">
        <f>IF(Z78=999,999,IF(AND(Z78&lt;&gt;1111,Z78&lt;&gt;999,Q77&lt;&gt;0),U77/Q77,IF(AND(R77&lt;&gt;0,Q77=0),U77/R77,IF(AND(Q77=0,R77=0,S77&lt;&gt;0),U77/S77,IF(AND(Q77=0,R77=0,S77=0,T77&lt;&gt;0),U77/T77,IF(AND(Q77=0,R77=0,S77=0,T77=0,U77=0),1111,999))))))</f>
        <v>0</v>
      </c>
      <c r="Z77" s="14"/>
      <c r="AA77" s="14"/>
      <c r="AB77" s="7"/>
      <c r="AC77" s="7"/>
      <c r="AD77" s="7"/>
      <c r="AE77" s="7"/>
      <c r="AF77" s="7"/>
      <c r="AG77" s="7"/>
      <c r="AH77" s="7"/>
      <c r="AI77" s="7"/>
      <c r="AJ77" s="7"/>
    </row>
    <row r="78" spans="1:36" ht="12.75">
      <c r="A78" s="7"/>
      <c r="B78" s="14">
        <f>B75</f>
        <v>0</v>
      </c>
      <c r="C78" s="14">
        <f>C75</f>
        <v>0</v>
      </c>
      <c r="D78" s="14">
        <f>D75</f>
        <v>64</v>
      </c>
      <c r="E78" s="14">
        <f>E75</f>
        <v>-64</v>
      </c>
      <c r="F78" s="14">
        <f>F75</f>
        <v>-64</v>
      </c>
      <c r="G78" s="14"/>
      <c r="H78" s="14"/>
      <c r="I78" s="7"/>
      <c r="J78" s="7"/>
      <c r="K78" s="7"/>
      <c r="L78" s="7"/>
      <c r="M78" s="7"/>
      <c r="N78" s="7"/>
      <c r="O78" s="7"/>
      <c r="P78" s="7"/>
      <c r="Q78" s="29">
        <f>Q72</f>
        <v>0</v>
      </c>
      <c r="R78" s="29">
        <f>IF(Q72&lt;&gt;0,R72/Q72,IF(AND(Q72=0,R72&lt;&gt;0),R72/R72,R72))</f>
        <v>1</v>
      </c>
      <c r="S78" s="36">
        <f>IF(Q72&lt;&gt;0,S72/Q72,IF(AND(Q72=0,R72&lt;&gt;0),S72/R72,IF(AND(Q72=0,R72=0,S72&lt;&gt;0),S72/S72,S72)))</f>
        <v>0</v>
      </c>
      <c r="T78" s="29">
        <f>IF(Q72&lt;&gt;0,T72/Q72,IF(AND(Q72=0,R72&lt;&gt;0),T72/R72,IF(AND(Q72=0,R72=0,S72&lt;&gt;0),T72/S72,IF(AND(Q72=0,R72=0,S72=0,T72&lt;&gt;0),T72/T72,T72))))</f>
        <v>0</v>
      </c>
      <c r="U78" s="29">
        <f>IF(Q72&lt;&gt;0,U72/Q72,IF(AND(Q72=0,R72&lt;&gt;0),U72/R72,IF(AND(Q72=0,R72=0,S72&lt;&gt;0),U72/S72,IF(AND(Q72=0,R72=0,S72=0,T72&lt;&gt;0),U72/T72,IF(AND(Q72=0,R72=0,S72=0,T72=0,U72&lt;&gt;0),U72/U72,U72)))))</f>
        <v>0</v>
      </c>
      <c r="V78" s="14"/>
      <c r="W78" s="14"/>
      <c r="X78" s="14"/>
      <c r="Y78" s="14">
        <f>T78</f>
        <v>0</v>
      </c>
      <c r="Z78" s="14">
        <f>IF(AA79=999,999,IF(AND(Q78=0,R78&lt;&gt;0),U78/R78,IF(AND(Q78=0,R78=0,S78&lt;&gt;0),U78/S78,IF(AND(Q78=0,R78=0,S78=0,T78&lt;&gt;0),U78/T78,IF(AND(Q78=0,R78=0,S78=0,T78=0,U78=0),1111,999)))))</f>
        <v>0</v>
      </c>
      <c r="AA78" s="14"/>
      <c r="AB78" s="7"/>
      <c r="AC78" s="7"/>
      <c r="AD78" s="7"/>
      <c r="AE78" s="7"/>
      <c r="AF78" s="7"/>
      <c r="AG78" s="7"/>
      <c r="AH78" s="7"/>
      <c r="AI78" s="7"/>
      <c r="AJ78" s="7"/>
    </row>
    <row r="79" spans="1:36" ht="12.75">
      <c r="A79" s="7"/>
      <c r="B79" s="14">
        <f>IF(B76&lt;&gt;0,B76,IF(AND(B76=0,B77&lt;&gt;0),B77,B76))</f>
        <v>4096</v>
      </c>
      <c r="C79" s="14">
        <f>IF(AND(B76=0,B77=0,C76=0,C77&lt;&gt;0),C77,C76)</f>
        <v>0</v>
      </c>
      <c r="D79" s="14">
        <f>IF(AND(B76=0,B77=0,C76=0,C77&lt;&gt;0),D77,D76)</f>
        <v>0</v>
      </c>
      <c r="E79" s="14">
        <f>IF(AND(B76=0,B77=0,C76=0,C77&lt;&gt;0),E77,E76)</f>
        <v>-2304</v>
      </c>
      <c r="F79" s="14">
        <f>IF(AND(B76=0,B77=0,C76=0,C77&lt;&gt;0),F77,F76)</f>
        <v>-2304</v>
      </c>
      <c r="G79" s="14">
        <f>IF(AND(B79=0,B80=0,B81=0,D80&lt;&gt;0),D80,IF(AND(B79&lt;&gt;0,C79=0,D79=0,E79=0,B80=0,C80=0,D80=0),1,IF(AND(B79&lt;&gt;0,C79=0,C80=0),D80,IF(AND(B79=0,C79&lt;&gt;0,D79=0,E79=0,B80=0,C80=0,D80=0,B81=0),1,1))))</f>
        <v>1</v>
      </c>
      <c r="H79" s="14"/>
      <c r="I79" s="7"/>
      <c r="J79" s="7"/>
      <c r="K79" s="7"/>
      <c r="L79" s="7"/>
      <c r="M79" s="7"/>
      <c r="N79" s="7"/>
      <c r="O79" s="7"/>
      <c r="P79" s="7"/>
      <c r="Q79" s="29">
        <f>Q73</f>
        <v>0</v>
      </c>
      <c r="R79" s="29">
        <f>IF(Q73&lt;&gt;0,R73/Q73,IF(AND(Q73=0,R73&lt;&gt;0),R73/R73,R73))</f>
        <v>0</v>
      </c>
      <c r="S79" s="29">
        <f>IF(Q73&lt;&gt;0,S73/Q73,IF(AND(Q73=0,R73&lt;&gt;0,),S73/R73,IF(AND(Q73=0,R73=0,S73&lt;&gt;0),S73/S73,S73)))</f>
        <v>0</v>
      </c>
      <c r="T79" s="29">
        <f>IF(Q73&lt;&gt;0,T73/Q73,IF(AND(Q73=0,R73&lt;&gt;0,),T73/R73,IF(AND(Q73=0,R73=0,S73&lt;&gt;0),T73/S73,IF(AND(Q73=0,R73=0,S73=0,T73&lt;&gt;0),T73/T73,T73))))</f>
        <v>0</v>
      </c>
      <c r="U79" s="29">
        <f>IF(Q73&lt;&gt;0,U73/Q73,IF(AND(Q73=0,R73&lt;&gt;0,),U73/R73,IF(AND(Q73=0,R73=0,S73&lt;&gt;0),U73/S73,IF(AND(Q73=0,R73=0,S73=0,T73&lt;&gt;0),U73/T73,IF(AND(Q73=0,R73=0,S73=0,T73=0,U73&lt;&gt;0),U73/U73,U73)))))</f>
        <v>0</v>
      </c>
      <c r="V79" s="14"/>
      <c r="W79" s="14"/>
      <c r="X79" s="14"/>
      <c r="Y79" s="14"/>
      <c r="Z79" s="14">
        <f>T79</f>
        <v>0</v>
      </c>
      <c r="AA79" s="14">
        <f>IF(AND(Q79=0,R79=0,S79=0,T79=0,U79=0),1111,IF(AND(Q79=0,R79=0,S79=0,T79=0,U79&lt;&gt;0),999,IF(AND(Q79=0,R79=0,S79&lt;&gt;0,T79=0),U79/S79,"?")))</f>
        <v>1111</v>
      </c>
      <c r="AB79" s="7"/>
      <c r="AC79" s="7"/>
      <c r="AD79" s="7"/>
      <c r="AE79" s="7"/>
      <c r="AF79" s="7"/>
      <c r="AG79" s="7"/>
      <c r="AH79" s="7"/>
      <c r="AI79" s="7"/>
      <c r="AJ79" s="7"/>
    </row>
    <row r="80" spans="1:29" ht="12.75">
      <c r="A80" s="7"/>
      <c r="B80" s="14">
        <f>B77</f>
        <v>0</v>
      </c>
      <c r="C80" s="14">
        <f>IF(AND(B76=0,B77=0,C76=0,C77&lt;&gt;0),C76,C77)</f>
        <v>1024</v>
      </c>
      <c r="D80" s="14">
        <f>IF(AND(B76=0,B77=0,C76=0,C77&lt;&gt;0),D76,D77)</f>
        <v>0</v>
      </c>
      <c r="E80" s="14">
        <f>IF(AND(B76=0,B77=0,C76=0,C77&lt;&gt;0),E76,E77)</f>
        <v>1280</v>
      </c>
      <c r="F80" s="14">
        <f>IF(AND(B76=0,B77=0,C76=0,C77&lt;&gt;0),F76,F77)</f>
        <v>1280</v>
      </c>
      <c r="G80" s="14">
        <f>IF(AND(B79=0,B80=0,B81=0),-D79,IF(AND(B79&lt;&gt;0,B80=0,C79=0,C80=0),-D79,0))</f>
        <v>0</v>
      </c>
      <c r="H80" s="14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spans="1:29" ht="12.75">
      <c r="A81" s="7"/>
      <c r="B81" s="14">
        <f>B78</f>
        <v>0</v>
      </c>
      <c r="C81" s="14">
        <f>C78</f>
        <v>0</v>
      </c>
      <c r="D81" s="14">
        <f>ROUND(IF(D78&lt;&gt;0,D78/D78,D78),3)</f>
        <v>1</v>
      </c>
      <c r="E81" s="14">
        <f>ROUND(IF(D78&lt;&gt;0,E78/D78,E78),3)</f>
        <v>-1</v>
      </c>
      <c r="F81" s="14">
        <f>ROUND(IF(D78&lt;&gt;0,F78/D78,F78),3)</f>
        <v>-1</v>
      </c>
      <c r="G81" s="14"/>
      <c r="H81" s="14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</row>
    <row r="82" spans="1:29" ht="12.75">
      <c r="A82" s="7"/>
      <c r="B82" s="14">
        <f>B79*G79+B80*G80</f>
        <v>4096</v>
      </c>
      <c r="C82" s="14">
        <f>C79*G79+C80*G80</f>
        <v>0</v>
      </c>
      <c r="D82" s="14">
        <f>D79*G79+D80*G80</f>
        <v>0</v>
      </c>
      <c r="E82" s="14">
        <f>E79*G79+E80*G80</f>
        <v>-2304</v>
      </c>
      <c r="F82" s="14">
        <f>F79*G79+F80*G80</f>
        <v>-2304</v>
      </c>
      <c r="G82" s="14"/>
      <c r="H82" s="14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spans="1:29" ht="12.75">
      <c r="A83" s="7"/>
      <c r="B83" s="14">
        <f aca="true" t="shared" si="7" ref="B83:F84">B80</f>
        <v>0</v>
      </c>
      <c r="C83" s="14">
        <f t="shared" si="7"/>
        <v>1024</v>
      </c>
      <c r="D83" s="14">
        <f t="shared" si="7"/>
        <v>0</v>
      </c>
      <c r="E83" s="14">
        <f t="shared" si="7"/>
        <v>1280</v>
      </c>
      <c r="F83" s="14">
        <f t="shared" si="7"/>
        <v>1280</v>
      </c>
      <c r="G83" s="14"/>
      <c r="H83" s="14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spans="1:36" ht="12.75">
      <c r="A84" s="7"/>
      <c r="B84" s="14">
        <f t="shared" si="7"/>
        <v>0</v>
      </c>
      <c r="C84" s="14">
        <f t="shared" si="7"/>
        <v>0</v>
      </c>
      <c r="D84" s="14">
        <f t="shared" si="7"/>
        <v>1</v>
      </c>
      <c r="E84" s="14">
        <f t="shared" si="7"/>
        <v>-1</v>
      </c>
      <c r="F84" s="14">
        <f t="shared" si="7"/>
        <v>-1</v>
      </c>
      <c r="G84" s="14"/>
      <c r="H84" s="14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spans="1:36" ht="12.75">
      <c r="A85" s="7"/>
      <c r="B85" s="14">
        <f>ROUND(IF(B82&lt;&gt;0,B82/B82,B82),3)</f>
        <v>1</v>
      </c>
      <c r="C85" s="14">
        <f>ROUND(IF(B82&lt;&gt;0,C82/B82,IF(AND(B82=0,C82&lt;&gt;0),C82/C82,C82)),3)</f>
        <v>0</v>
      </c>
      <c r="D85" s="14">
        <f>ROUND(IF(B82&lt;&gt;0,D82/B82,IF(AND(B82=0,C82&lt;&gt;0,),D82/C82,IF(AND(B82=0,C82=0,D82&lt;&gt;0),D82/D82,D82))),3)</f>
        <v>0</v>
      </c>
      <c r="E85" s="14">
        <f>ROUND(IF(B82&lt;&gt;0,E82/B82,IF(AND(B82=0,C82&lt;&gt;0,),E82/C82,IF(AND(B82=0,C82=0,D82&lt;&gt;0),E82/D82,IF(AND(B82=0,C82=0,D82=0,E82&lt;&gt;0),#REF!/E82,E82)))),3)</f>
        <v>-0.563</v>
      </c>
      <c r="F85" s="14">
        <f>ROUND(IF(B82&lt;&gt;0,F82/B82,IF(AND(B82=0,C82&lt;&gt;0),F82/C82,IF(AND(B82=0,C82=0,D82&lt;&gt;0),F82/D82,IF(AND(B82=0,C82=0,D82=0,E82&lt;&gt;0),F82/E82,IF(AND(B82=0,C82=0,D82=0,E82=0,F82&lt;&gt;0),F82/F82,F82))))),3)</f>
        <v>-0.563</v>
      </c>
      <c r="G85" s="14">
        <f>IF(AND(B86=0,C86=0,D86&lt;&gt;0),D86,1)</f>
        <v>1</v>
      </c>
      <c r="H85" s="14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spans="1:36" ht="12.75">
      <c r="A86" s="7"/>
      <c r="B86" s="14">
        <f>B80</f>
        <v>0</v>
      </c>
      <c r="C86" s="14">
        <f>ROUND(IF(B80&lt;&gt;0,C80/B80,IF(AND(B80=0,C80&lt;&gt;0),C80/C80,C80)),3)</f>
        <v>1</v>
      </c>
      <c r="D86" s="14">
        <f>ROUND(IF(B80&lt;&gt;0,D80/B80,IF(AND(B80=0,C80&lt;&gt;0),D80/C80,IF(AND(B80=0,C80=0,D80&lt;&gt;0),D80/D80,D80))),3)</f>
        <v>0</v>
      </c>
      <c r="E86" s="14">
        <f>ROUND(IF(B80&lt;&gt;0,E80/B80,IF(AND(B80=0,C80&lt;&gt;0),E80/C80,IF(AND(B80=0,C80=0,D80&lt;&gt;0),E80/D80,IF(AND(B80=0,C80=0,D80=0,E80&lt;&gt;0),E80/E80,E80)))),3)</f>
        <v>1.25</v>
      </c>
      <c r="F86" s="14">
        <f>ROUND(IF(B80&lt;&gt;0,F80/B80,IF(AND(B80=0,C80&lt;&gt;0),F80/C80,IF(AND(B80=0,C80=0,D80&lt;&gt;0),F80/D80,IF(AND(B80=0,C80=0,D80=0,E80&lt;&gt;0),F80/E80,IF(AND(B80=0,C80=0,D80=0,E80=0,F80&lt;&gt;0),F80/F80,F80))))),3)</f>
        <v>1.25</v>
      </c>
      <c r="G86" s="14">
        <f>IF(AND(B86=0,C86=0,D86&lt;&gt;0),-D85,0)</f>
        <v>0</v>
      </c>
      <c r="H86" s="14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spans="1:36" ht="12.75">
      <c r="A87" s="7"/>
      <c r="B87" s="14">
        <f>B81</f>
        <v>0</v>
      </c>
      <c r="C87" s="14">
        <f>ROUND(IF(B81&lt;&gt;0,C81/B81,IF(AND(B81=0,C81&lt;&gt;0),C81/C81,C81)),3)</f>
        <v>0</v>
      </c>
      <c r="D87" s="14">
        <f>ROUND(IF(B81&lt;&gt;0,D81/B81,IF(AND(B81=0,C81&lt;&gt;0,),D81/C81,IF(AND(B81=0,C81=0,D81&lt;&gt;0),D81/D81,D81))),3)</f>
        <v>1</v>
      </c>
      <c r="E87" s="14">
        <f>ROUND(IF(B81&lt;&gt;0,E81/B81,IF(AND(B81=0,C81&lt;&gt;0,),E81/C81,IF(AND(B81=0,C81=0,D81&lt;&gt;0),E81/D81,IF(AND(B81=0,C81=0,D81=0,E81&lt;&gt;0),E81/E81,E81)))),3)</f>
        <v>-1</v>
      </c>
      <c r="F87" s="14">
        <f>ROUND(IF(B81&lt;&gt;0,F81/B81,IF(AND(B81=0,C81&lt;&gt;0,),F81/C81,IF(AND(B81=0,C81=0,D81&lt;&gt;0),F81/D81,IF(AND(B81=0,C81=0,D81=0,E81&lt;&gt;0),F81/E81,IF(AND(B81=0,C81=0,D81=0,E81=0,F81&lt;&gt;0),F81/F81,F81))))),3)</f>
        <v>-1</v>
      </c>
      <c r="G87" s="14"/>
      <c r="H87" s="14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spans="1:36" ht="12.75">
      <c r="A88" s="7"/>
      <c r="B88" s="14">
        <f>B85*G85+B86*G86</f>
        <v>1</v>
      </c>
      <c r="C88" s="14">
        <f>C85*G85+C86*G86</f>
        <v>0</v>
      </c>
      <c r="D88" s="14">
        <f>D85*G85+D86*G86</f>
        <v>0</v>
      </c>
      <c r="E88" s="14">
        <f>E85*G85+E86*G86</f>
        <v>-0.563</v>
      </c>
      <c r="F88" s="14">
        <f>F85*G85+F86*G86</f>
        <v>-0.563</v>
      </c>
      <c r="G88" s="14"/>
      <c r="H88" s="14"/>
      <c r="I88" s="14">
        <f>E88</f>
        <v>-0.563</v>
      </c>
      <c r="J88" s="14">
        <f>IF(K89=999,999,IF(AND(K89&lt;&gt;1111,K89&lt;&gt;999,B88&lt;&gt;0),F88/B88,IF(AND(C88&lt;&gt;0,B88=0),F88/C88,IF(AND(B88=0,C88=0,D88&lt;&gt;0),F88/D88,IF(AND(B88=0,C88=0,D88=0,E88&lt;&gt;0),F88/E88,IF(AND(B88=0,C88=0,D88=0,E88=0,F88=0),1111,999))))))</f>
        <v>-0.563</v>
      </c>
      <c r="K88" s="14"/>
      <c r="L88" s="14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spans="1:36" ht="12.75">
      <c r="A89" s="7"/>
      <c r="B89" s="14">
        <f>B83</f>
        <v>0</v>
      </c>
      <c r="C89" s="14">
        <f>IF(B83&lt;&gt;0,C83/B83,IF(AND(B83=0,C83&lt;&gt;0),C83/C83,C83))</f>
        <v>1</v>
      </c>
      <c r="D89" s="14">
        <f>IF(B83&lt;&gt;0,D83/B83,IF(AND(B83=0,C83&lt;&gt;0),D83/C83,IF(AND(B83=0,C83=0,D83&lt;&gt;0),D83/D83,D83)))</f>
        <v>0</v>
      </c>
      <c r="E89" s="14">
        <f>IF(B83&lt;&gt;0,E83/B83,IF(AND(B83=0,C83&lt;&gt;0),E83/C83,IF(AND(B83=0,C83=0,D83&lt;&gt;0),E83/D83,IF(AND(B83=0,C83=0,D83=0,E83&lt;&gt;0),E83/E83,E83))))</f>
        <v>1.25</v>
      </c>
      <c r="F89" s="14">
        <f>(IF(B83&lt;&gt;0,F83/B83,IF(AND(B83=0,C83&lt;&gt;0),F83/C83,IF(AND(B83=0,C83=0,D83&lt;&gt;0),F83/D83,IF(AND(B83=0,C83=0,D83=0,E83&lt;&gt;0),F83/E83,IF(AND(B83=0,C83=0,D83=0,E83=0,F83&lt;&gt;0),F83/F83,F83))))))</f>
        <v>1.25</v>
      </c>
      <c r="G89" s="14"/>
      <c r="H89" s="14"/>
      <c r="I89" s="14"/>
      <c r="J89" s="14">
        <f>E89</f>
        <v>1.25</v>
      </c>
      <c r="K89" s="14">
        <f>IF(L90=999,999,IF(AND(B89=0,C89&lt;&gt;0),F89/C89,IF(AND(B89=0,C89=0,D89&lt;&gt;0),F89/D89,IF(AND(B89=0,C89=0,D89=0,E89&lt;&gt;0),F89/E89,IF(AND(B89=0,C89=0,D89=0,E89=0,F89=0),1111,999)))))</f>
        <v>1.25</v>
      </c>
      <c r="L89" s="14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spans="1:29" ht="12.75">
      <c r="A90" s="7"/>
      <c r="B90" s="14">
        <f>B84</f>
        <v>0</v>
      </c>
      <c r="C90" s="14">
        <f>IF(B84&lt;&gt;0,C84/B84,IF(AND(B84=0,C84&lt;&gt;0),C84/C84,C84))</f>
        <v>0</v>
      </c>
      <c r="D90" s="14">
        <f>IF(B84&lt;&gt;0,D84/B84,IF(AND(B84=0,C84&lt;&gt;0,),D84/C84,IF(AND(B84=0,C84=0,D84&lt;&gt;0),D84/D84,D84)))</f>
        <v>1</v>
      </c>
      <c r="E90" s="14">
        <f>IF(B84&lt;&gt;0,E84/B84,IF(AND(B84=0,C84&lt;&gt;0,),E84/C84,IF(AND(B84=0,C84=0,D84&lt;&gt;0),E84/D84,IF(AND(B84=0,C84=0,D84=0,E84&lt;&gt;0),E84/E84,E84))))</f>
        <v>-1</v>
      </c>
      <c r="F90" s="14">
        <f>IF(B84&lt;&gt;0,F84/B84,IF(AND(B84=0,C84&lt;&gt;0,),F84/C84,IF(AND(B84=0,C84=0,D84&lt;&gt;0),F84/D84,IF(AND(B84=0,C84=0,D84=0,E84&lt;&gt;0),F84/E84,IF(AND(B84=0,C84=0,D84=0,E84=0,F84&lt;&gt;0),F84/F84,F84)))))</f>
        <v>-1</v>
      </c>
      <c r="G90" s="14"/>
      <c r="H90" s="14"/>
      <c r="I90" s="14"/>
      <c r="J90" s="14"/>
      <c r="K90" s="14">
        <f>E90</f>
        <v>-1</v>
      </c>
      <c r="L90" s="14" t="str">
        <f>IF(AND(B90=0,C90=0,D90=0,E90=0,F90=0),1111,IF(AND(B90=0,C90=0,D90=0,E90=0,F90&lt;&gt;0),999,IF(AND(B90=0,C90=0,D90&lt;&gt;0,E90=0),F90/D90,"?")))</f>
        <v>?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29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</row>
    <row r="92" spans="1:29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 spans="1:29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 spans="1:29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 spans="14:29" ht="12.75"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</row>
    <row r="96" spans="14:29" ht="12.75"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</row>
    <row r="97" spans="14:24" ht="12.75"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14:24" ht="12.75"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14:24" ht="12.75"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14:24" ht="12.75"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14:24" ht="12.75"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14:24" ht="12.75"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</row>
    <row r="103" spans="14:24" ht="12.75"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 spans="14:24" ht="12.75"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14:24" ht="12.75"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14:24" ht="12.75"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14:24" ht="12.75"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</row>
    <row r="108" spans="14:24" ht="12.75"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</row>
    <row r="109" spans="14:24" ht="12.75"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14:24" ht="12.75"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14:24" ht="12.75"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</row>
    <row r="112" spans="14:24" ht="12.75"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14:24" ht="12.75"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4:24" ht="12.75"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spans="14:24" ht="12.75"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  <row r="116" spans="14:24" ht="12.75"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</row>
    <row r="117" spans="14:24" ht="12.75"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14:24" ht="12.75"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 spans="14:24" ht="12.75"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14:24" ht="12.75"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14:24" ht="12.75"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 spans="14:24" ht="12.75"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 spans="14:24" ht="12.75"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</sheetData>
  <sheetProtection password="8089" sheet="1" selectLockedCells="1"/>
  <conditionalFormatting sqref="I53">
    <cfRule type="expression" priority="1" dxfId="1" stopIfTrue="1">
      <formula>AND(#REF!=I53,AND($I$12=852456,$B$12=$R$211))</formula>
    </cfRule>
    <cfRule type="expression" priority="2" dxfId="17" stopIfTrue="1">
      <formula>OR($I$12&lt;&gt;852456,$B$12&lt;&gt;$R$211)</formula>
    </cfRule>
    <cfRule type="expression" priority="3" dxfId="0" stopIfTrue="1">
      <formula>AND(#REF!&lt;&gt;I53,AND($I$12=852456,$B$12=$R$211))</formula>
    </cfRule>
  </conditionalFormatting>
  <conditionalFormatting sqref="D50:D52 F50:F52 H50:H52">
    <cfRule type="expression" priority="4" dxfId="1" stopIfTrue="1">
      <formula>$L$90=1111</formula>
    </cfRule>
    <cfRule type="expression" priority="5" dxfId="0" stopIfTrue="1">
      <formula>$L$90&lt;&gt;1111</formula>
    </cfRule>
  </conditionalFormatting>
  <conditionalFormatting sqref="J46:P51 B82:F87 B64:F66 B70:F72 B76:F78 B59:H60 AC26:AG28 AC9:AG10 D33:J34 Q9:W12 L33:N37 Q48:U49 Q71:U76 Q53:U55 Q59:U61 Q65:U67 Q38:U43 Q20:U22 Q26:U28 Q32:U34 Q15:W16 AC32:AG37 AC14:AG16 AC20:AG22">
    <cfRule type="expression" priority="6" dxfId="26" stopIfTrue="1">
      <formula>$H$1=852456</formula>
    </cfRule>
    <cfRule type="expression" priority="7" dxfId="17" stopIfTrue="1">
      <formula>$H$1&lt;&gt;852456</formula>
    </cfRule>
  </conditionalFormatting>
  <conditionalFormatting sqref="I68:J69 G61:H90 I88:L90 AH11:AI40 AJ25:AM40 X64:AA79 V50:W79 X31:AA46 V17:W46 X24:Y25">
    <cfRule type="expression" priority="8" dxfId="22" stopIfTrue="1">
      <formula>$H$1=852456</formula>
    </cfRule>
    <cfRule type="expression" priority="9" dxfId="17" stopIfTrue="1">
      <formula>$H$1&lt;&gt;852456</formula>
    </cfRule>
  </conditionalFormatting>
  <conditionalFormatting sqref="B88:F90 B79:F81 B67:F69 B73:F75 B61:F63 AC23:AG25 AC17:AG19 AC38:AG40 AC29:AG31 AC11:AG13 Q50:U52 Q68:U70 Q56:U58 Q62:U64 Q77:U79 Q44:U46 Q35:U37 Q23:U25 Q29:U31 Q17:U19">
    <cfRule type="expression" priority="10" dxfId="20" stopIfTrue="1">
      <formula>$H$1=852456</formula>
    </cfRule>
    <cfRule type="expression" priority="11" dxfId="17" stopIfTrue="1">
      <formula>$H$1&lt;&gt;852456</formula>
    </cfRule>
  </conditionalFormatting>
  <conditionalFormatting sqref="D44 F44 H44 J44 M11:O11 C11:E11 H11:J11">
    <cfRule type="cellIs" priority="12" dxfId="1" operator="equal" stopIfTrue="1">
      <formula>#REF!</formula>
    </cfRule>
    <cfRule type="cellIs" priority="13" dxfId="0" operator="notEqual" stopIfTrue="1">
      <formula>#REF!</formula>
    </cfRule>
  </conditionalFormatting>
  <conditionalFormatting sqref="D28">
    <cfRule type="expression" priority="16" dxfId="1" stopIfTrue="1">
      <formula>$Z$45=1111</formula>
    </cfRule>
    <cfRule type="expression" priority="17" dxfId="0" stopIfTrue="1">
      <formula>$Z$45&lt;&gt;1111</formula>
    </cfRule>
  </conditionalFormatting>
  <conditionalFormatting sqref="J28 F28 H28 D28">
    <cfRule type="expression" priority="14" dxfId="1" stopIfTrue="1">
      <formula>OR($Y$44=1111,$Z$45=1111)</formula>
    </cfRule>
    <cfRule type="expression" priority="15" dxfId="0" stopIfTrue="1">
      <formula>AND($Y$44&lt;&gt;1111,$Z$45&lt;&gt;1111)</formula>
    </cfRule>
  </conditionalFormatting>
  <hyperlinks>
    <hyperlink ref="B4" location="'Aufgabe 1 und 2'!A1" display="Zurück zur Auswahl"/>
  </hyperlinks>
  <printOptions/>
  <pageMargins left="0.787401575" right="0.787401575" top="0.984251969" bottom="0.984251969" header="0.4921259845" footer="0.4921259845"/>
  <pageSetup horizontalDpi="360" verticalDpi="360" orientation="portrait" paperSize="9" scale="76" r:id="rId2"/>
  <colBreaks count="1" manualBreakCount="1">
    <brk id="1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AM100"/>
  <sheetViews>
    <sheetView zoomScalePageLayoutView="0" workbookViewId="0" topLeftCell="A1">
      <selection activeCell="D12" sqref="D12"/>
    </sheetView>
  </sheetViews>
  <sheetFormatPr defaultColWidth="11.421875" defaultRowHeight="12.75"/>
  <cols>
    <col min="2" max="2" width="10.8515625" style="0" customWidth="1"/>
    <col min="3" max="3" width="8.28125" style="0" customWidth="1"/>
    <col min="4" max="4" width="6.8515625" style="0" customWidth="1"/>
    <col min="5" max="5" width="6.140625" style="0" customWidth="1"/>
    <col min="6" max="6" width="6.8515625" style="0" customWidth="1"/>
    <col min="7" max="7" width="6.7109375" style="0" customWidth="1"/>
    <col min="8" max="8" width="6.28125" style="0" customWidth="1"/>
    <col min="9" max="9" width="7.28125" style="0" customWidth="1"/>
    <col min="10" max="10" width="6.421875" style="0" customWidth="1"/>
    <col min="11" max="11" width="7.140625" style="0" customWidth="1"/>
    <col min="12" max="12" width="5.7109375" style="0" customWidth="1"/>
    <col min="13" max="13" width="5.00390625" style="0" customWidth="1"/>
    <col min="14" max="14" width="7.28125" style="0" customWidth="1"/>
    <col min="15" max="39" width="8.7109375" style="0" customWidth="1"/>
  </cols>
  <sheetData>
    <row r="1" spans="1:39" ht="12.75">
      <c r="A1" s="7"/>
      <c r="C1" s="7"/>
      <c r="D1" s="7"/>
      <c r="E1" s="51"/>
      <c r="F1" s="51"/>
      <c r="G1" s="51"/>
      <c r="H1" s="13"/>
      <c r="I1" s="51"/>
      <c r="J1" s="51"/>
      <c r="K1" s="7" t="s">
        <v>3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</row>
    <row r="2" spans="1:39" ht="20.25">
      <c r="A2" s="7"/>
      <c r="B2" s="46" t="s">
        <v>140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1:39" ht="20.25">
      <c r="A3" s="7"/>
      <c r="B3" s="46" t="s">
        <v>141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27" ht="12.75">
      <c r="A4" s="7"/>
      <c r="B4" s="52" t="s">
        <v>145</v>
      </c>
      <c r="C4" s="52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39" ht="18">
      <c r="A6" s="7"/>
      <c r="B6" s="1" t="s">
        <v>134</v>
      </c>
      <c r="C6" s="2"/>
      <c r="D6" s="2"/>
      <c r="E6" s="3"/>
      <c r="F6" s="3"/>
      <c r="G6" s="3"/>
      <c r="H6" s="3"/>
      <c r="I6" s="3"/>
      <c r="J6" s="3"/>
      <c r="K6" s="4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15">
      <c r="A7" s="7"/>
      <c r="B7" s="6" t="s">
        <v>51</v>
      </c>
      <c r="C7" s="2"/>
      <c r="D7" s="2"/>
      <c r="E7" s="3"/>
      <c r="F7" s="3"/>
      <c r="G7" s="3"/>
      <c r="H7" s="3"/>
      <c r="I7" s="3"/>
      <c r="J7" s="3"/>
      <c r="K7" s="4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ht="15">
      <c r="A8" s="7"/>
      <c r="B8" s="6" t="s">
        <v>52</v>
      </c>
      <c r="C8" s="7"/>
      <c r="D8" s="3"/>
      <c r="E8" s="3"/>
      <c r="F8" s="3"/>
      <c r="G8" s="3"/>
      <c r="H8" s="3"/>
      <c r="I8" s="3"/>
      <c r="J8" s="3"/>
      <c r="K8" s="4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ht="14.25">
      <c r="A9" s="7"/>
      <c r="B9" s="28" t="s">
        <v>33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ht="12.75">
      <c r="A11" s="7"/>
      <c r="B11" s="7"/>
      <c r="C11" s="16"/>
      <c r="D11" s="2"/>
      <c r="E11" s="2"/>
      <c r="F11" s="2"/>
      <c r="G11" s="2"/>
      <c r="H11" s="5"/>
      <c r="I11" s="7"/>
      <c r="J11" s="7"/>
      <c r="K11" s="7"/>
      <c r="L11" s="7"/>
      <c r="M11" s="7"/>
      <c r="N11" s="7"/>
      <c r="O11" s="7"/>
      <c r="P11" s="25" t="s">
        <v>80</v>
      </c>
      <c r="Q11" s="25"/>
      <c r="R11" s="25"/>
      <c r="S11" s="25"/>
      <c r="T11" s="25"/>
      <c r="U11" s="25"/>
      <c r="V11" s="25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ht="23.25">
      <c r="A12" s="7"/>
      <c r="B12" s="7"/>
      <c r="C12" s="5"/>
      <c r="D12" s="55">
        <v>2.5</v>
      </c>
      <c r="E12" s="7"/>
      <c r="F12" s="55">
        <v>-1.5</v>
      </c>
      <c r="G12" s="7"/>
      <c r="H12" s="55">
        <v>-2</v>
      </c>
      <c r="I12" s="7"/>
      <c r="J12" s="7"/>
      <c r="K12" s="7"/>
      <c r="L12" s="7"/>
      <c r="M12" s="7"/>
      <c r="N12" s="7"/>
      <c r="O12" s="7"/>
      <c r="P12" s="14"/>
      <c r="Q12" s="14"/>
      <c r="R12" s="14">
        <f>D12</f>
        <v>2.5</v>
      </c>
      <c r="S12" s="14"/>
      <c r="T12" s="14">
        <f>F12</f>
        <v>-1.5</v>
      </c>
      <c r="U12" s="14"/>
      <c r="V12" s="14">
        <f>H12</f>
        <v>-2</v>
      </c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ht="24">
      <c r="A13" s="7"/>
      <c r="B13" s="17" t="s">
        <v>19</v>
      </c>
      <c r="C13" s="18" t="s">
        <v>6</v>
      </c>
      <c r="D13" s="55">
        <v>0</v>
      </c>
      <c r="E13" s="19" t="s">
        <v>20</v>
      </c>
      <c r="F13" s="55">
        <v>1</v>
      </c>
      <c r="G13" s="19" t="s">
        <v>7</v>
      </c>
      <c r="H13" s="55">
        <v>0</v>
      </c>
      <c r="I13" s="19"/>
      <c r="J13" s="7"/>
      <c r="K13" s="7"/>
      <c r="L13" s="7"/>
      <c r="M13" s="7"/>
      <c r="N13" s="7"/>
      <c r="O13" s="7"/>
      <c r="P13" s="14" t="s">
        <v>8</v>
      </c>
      <c r="Q13" s="14" t="s">
        <v>6</v>
      </c>
      <c r="R13" s="14">
        <f>D13</f>
        <v>0</v>
      </c>
      <c r="S13" s="15" t="s">
        <v>20</v>
      </c>
      <c r="T13" s="14">
        <f>F13</f>
        <v>1</v>
      </c>
      <c r="U13" s="15" t="s">
        <v>7</v>
      </c>
      <c r="V13" s="14">
        <f>H13</f>
        <v>0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ht="23.25">
      <c r="A14" s="7"/>
      <c r="B14" s="7"/>
      <c r="C14" s="5"/>
      <c r="D14" s="55">
        <v>0</v>
      </c>
      <c r="E14" s="5"/>
      <c r="F14" s="55">
        <v>0</v>
      </c>
      <c r="G14" s="5"/>
      <c r="H14" s="55">
        <v>1</v>
      </c>
      <c r="I14" s="7"/>
      <c r="J14" s="7"/>
      <c r="K14" s="7"/>
      <c r="L14" s="7"/>
      <c r="M14" s="7"/>
      <c r="N14" s="7"/>
      <c r="O14" s="7"/>
      <c r="P14" s="14"/>
      <c r="Q14" s="14"/>
      <c r="R14" s="14">
        <f>D14</f>
        <v>0</v>
      </c>
      <c r="S14" s="14"/>
      <c r="T14" s="14">
        <f>F14</f>
        <v>0</v>
      </c>
      <c r="U14" s="14"/>
      <c r="V14" s="14">
        <f>H14</f>
        <v>1</v>
      </c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ht="15">
      <c r="A15" s="7"/>
      <c r="B15" s="7"/>
      <c r="C15" s="20"/>
      <c r="D15" s="21"/>
      <c r="E15" s="22"/>
      <c r="F15" s="22"/>
      <c r="G15" s="22"/>
      <c r="H15" s="22"/>
      <c r="I15" s="23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ht="12.75">
      <c r="A17" s="7"/>
      <c r="C17" s="2"/>
      <c r="D17" s="2"/>
      <c r="E17" s="3"/>
      <c r="F17" s="3"/>
      <c r="G17" s="3"/>
      <c r="H17" s="3"/>
      <c r="I17" s="3"/>
      <c r="J17" s="3"/>
      <c r="K17" s="4"/>
      <c r="L17" s="5"/>
      <c r="M17" s="5"/>
      <c r="N17" s="5"/>
      <c r="O17" s="7"/>
      <c r="P17" s="25" t="s">
        <v>84</v>
      </c>
      <c r="Q17" s="14"/>
      <c r="R17" s="14"/>
      <c r="S17" s="14"/>
      <c r="T17" s="14"/>
      <c r="U17" s="14"/>
      <c r="V17" s="14"/>
      <c r="W17" s="7"/>
      <c r="X17" s="7"/>
      <c r="Y17" s="7"/>
      <c r="Z17" s="7"/>
      <c r="AA17" s="7"/>
      <c r="AB17" s="25" t="s">
        <v>122</v>
      </c>
      <c r="AC17" s="14"/>
      <c r="AD17" s="14"/>
      <c r="AE17" s="14" t="s">
        <v>93</v>
      </c>
      <c r="AF17" s="14"/>
      <c r="AG17" s="24"/>
      <c r="AH17" s="24"/>
      <c r="AI17" s="7"/>
      <c r="AJ17" s="7"/>
      <c r="AK17" s="7"/>
      <c r="AL17" s="7"/>
      <c r="AM17" s="7"/>
    </row>
    <row r="18" spans="1:39" ht="18">
      <c r="A18" s="7"/>
      <c r="B18" s="1" t="s">
        <v>85</v>
      </c>
      <c r="C18" s="7"/>
      <c r="D18" s="3"/>
      <c r="E18" s="3"/>
      <c r="F18" s="3"/>
      <c r="G18" s="3"/>
      <c r="H18" s="3"/>
      <c r="I18" s="3"/>
      <c r="J18" s="3"/>
      <c r="K18" s="4"/>
      <c r="L18" s="5"/>
      <c r="M18" s="5"/>
      <c r="N18" s="5"/>
      <c r="O18" s="7"/>
      <c r="P18" s="14" t="s">
        <v>67</v>
      </c>
      <c r="Q18" s="14" t="s">
        <v>68</v>
      </c>
      <c r="R18" s="14" t="s">
        <v>69</v>
      </c>
      <c r="S18" s="14" t="s">
        <v>18</v>
      </c>
      <c r="T18" s="14" t="s">
        <v>59</v>
      </c>
      <c r="U18" s="14"/>
      <c r="V18" s="14"/>
      <c r="W18" s="7"/>
      <c r="X18" s="7"/>
      <c r="Y18" s="7"/>
      <c r="Z18" s="7"/>
      <c r="AA18" s="7"/>
      <c r="AB18" s="14" t="s">
        <v>71</v>
      </c>
      <c r="AC18" s="14" t="s">
        <v>72</v>
      </c>
      <c r="AD18" s="14" t="s">
        <v>73</v>
      </c>
      <c r="AE18" s="14" t="s">
        <v>18</v>
      </c>
      <c r="AF18" s="14" t="s">
        <v>59</v>
      </c>
      <c r="AG18" s="7"/>
      <c r="AH18" s="7"/>
      <c r="AI18" s="7"/>
      <c r="AJ18" s="7"/>
      <c r="AK18" s="7"/>
      <c r="AL18" s="7"/>
      <c r="AM18" s="7"/>
    </row>
    <row r="19" spans="1:39" ht="18">
      <c r="A19" s="7"/>
      <c r="B19" s="1" t="s">
        <v>86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4">
        <f>D29</f>
        <v>1</v>
      </c>
      <c r="Q19" s="14">
        <f>F29</f>
        <v>1</v>
      </c>
      <c r="R19" s="14">
        <f>H29</f>
        <v>1</v>
      </c>
      <c r="S19" s="14">
        <v>0</v>
      </c>
      <c r="T19" s="14">
        <f>J29</f>
        <v>8</v>
      </c>
      <c r="U19" s="37">
        <f>IF(AND(P19&lt;&gt;0,P20&lt;&gt;0),P20,"0")</f>
        <v>0.5</v>
      </c>
      <c r="V19" s="14" t="str">
        <f>IF(AND(P19&lt;&gt;0,P21&lt;&gt;0),P21,"0")</f>
        <v>0</v>
      </c>
      <c r="W19" s="5"/>
      <c r="X19" s="7"/>
      <c r="Y19" s="7"/>
      <c r="Z19" s="7"/>
      <c r="AB19" s="14">
        <f>T12</f>
        <v>-1.5</v>
      </c>
      <c r="AC19" s="14">
        <f>T13</f>
        <v>1</v>
      </c>
      <c r="AD19" s="14">
        <f>T14</f>
        <v>0</v>
      </c>
      <c r="AE19" s="14">
        <v>0</v>
      </c>
      <c r="AF19" s="14">
        <v>0</v>
      </c>
      <c r="AG19" s="14">
        <f>IF(AND(AB19&lt;&gt;0,AB20&lt;&gt;0),AB20,"0")</f>
        <v>-2</v>
      </c>
      <c r="AH19" s="14" t="str">
        <f>IF(AND(AB19&lt;&gt;0,AB21&lt;&gt;0),AB21,"0")</f>
        <v>0</v>
      </c>
      <c r="AI19" s="5"/>
      <c r="AJ19" s="7"/>
      <c r="AK19" s="7"/>
      <c r="AL19" s="7"/>
      <c r="AM19" s="7"/>
    </row>
    <row r="20" spans="1:39" ht="12.75">
      <c r="A20" s="7"/>
      <c r="B20" s="7"/>
      <c r="C20" s="7"/>
      <c r="D20" s="7"/>
      <c r="E20" s="7"/>
      <c r="F20" s="7"/>
      <c r="G20" s="3"/>
      <c r="H20" s="3"/>
      <c r="I20" s="3"/>
      <c r="J20" s="3"/>
      <c r="K20" s="4"/>
      <c r="L20" s="5"/>
      <c r="M20" s="7"/>
      <c r="N20" s="7"/>
      <c r="O20" s="7"/>
      <c r="P20" s="14">
        <f>F35</f>
        <v>0.5</v>
      </c>
      <c r="Q20" s="14">
        <f>H35</f>
        <v>0.75</v>
      </c>
      <c r="R20" s="14">
        <f>J35</f>
        <v>1</v>
      </c>
      <c r="S20" s="14">
        <v>0</v>
      </c>
      <c r="T20" s="14">
        <f>L35</f>
        <v>1.25</v>
      </c>
      <c r="U20" s="14">
        <f>IF(AND(P19&lt;&gt;0,P20&lt;&gt;0),-P19,"0")</f>
        <v>-1</v>
      </c>
      <c r="V20" s="14"/>
      <c r="W20" s="5"/>
      <c r="X20" s="7"/>
      <c r="Y20" s="7"/>
      <c r="Z20" s="7"/>
      <c r="AA20" s="7"/>
      <c r="AB20" s="14">
        <f>V12</f>
        <v>-2</v>
      </c>
      <c r="AC20" s="14">
        <f>V13</f>
        <v>0</v>
      </c>
      <c r="AD20" s="14">
        <f>V14</f>
        <v>1</v>
      </c>
      <c r="AE20" s="14">
        <v>0</v>
      </c>
      <c r="AF20" s="14">
        <v>0</v>
      </c>
      <c r="AG20" s="14">
        <f>IF(AND(AB19&lt;&gt;0,AB20&lt;&gt;0),-AB19,"0")</f>
        <v>1.5</v>
      </c>
      <c r="AH20" s="14"/>
      <c r="AI20" s="5"/>
      <c r="AJ20" s="7"/>
      <c r="AK20" s="7"/>
      <c r="AL20" s="7"/>
      <c r="AM20" s="7"/>
    </row>
    <row r="21" spans="1:39" ht="24.75">
      <c r="A21" s="7"/>
      <c r="B21" s="8"/>
      <c r="C21" s="34" t="s">
        <v>87</v>
      </c>
      <c r="D21" s="33">
        <f>D12</f>
        <v>2.5</v>
      </c>
      <c r="E21" s="34" t="s">
        <v>92</v>
      </c>
      <c r="F21" s="33">
        <f>F12</f>
        <v>-1.5</v>
      </c>
      <c r="G21" s="34" t="s">
        <v>90</v>
      </c>
      <c r="H21" s="33">
        <f>H12</f>
        <v>-2</v>
      </c>
      <c r="I21" s="7"/>
      <c r="J21" s="7"/>
      <c r="K21" s="10"/>
      <c r="L21" s="8"/>
      <c r="M21" s="7"/>
      <c r="N21" s="7"/>
      <c r="O21" s="7"/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/>
      <c r="V21" s="14" t="str">
        <f>IF(AND(P19&lt;&gt;0,P21&lt;&gt;0),-P19,"0")</f>
        <v>0</v>
      </c>
      <c r="W21" s="5"/>
      <c r="X21" s="7"/>
      <c r="Y21" s="7"/>
      <c r="Z21" s="7"/>
      <c r="AA21" s="7"/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/>
      <c r="AH21" s="14" t="str">
        <f>IF(AND(AB19&lt;&gt;0,AB21&lt;&gt;0),-AB19,"0")</f>
        <v>0</v>
      </c>
      <c r="AI21" s="5"/>
      <c r="AJ21" s="7"/>
      <c r="AK21" s="7"/>
      <c r="AL21" s="7"/>
      <c r="AM21" s="7"/>
    </row>
    <row r="22" spans="1:39" ht="24.75">
      <c r="A22" s="7"/>
      <c r="B22" s="7"/>
      <c r="C22" s="34" t="s">
        <v>88</v>
      </c>
      <c r="D22" s="33">
        <f>D13</f>
        <v>0</v>
      </c>
      <c r="E22" s="34" t="s">
        <v>92</v>
      </c>
      <c r="F22" s="33">
        <f>F13</f>
        <v>1</v>
      </c>
      <c r="G22" s="34" t="s">
        <v>90</v>
      </c>
      <c r="H22" s="33">
        <f>H13</f>
        <v>0</v>
      </c>
      <c r="I22" s="7"/>
      <c r="J22" s="7"/>
      <c r="K22" s="7"/>
      <c r="L22" s="7"/>
      <c r="M22" s="7"/>
      <c r="N22" s="7"/>
      <c r="O22" s="7"/>
      <c r="P22" s="14">
        <f>IF(AND(P19=0,P20&lt;&gt;0),P20,IF(AND(P19=0,P20=0,P21&lt;&gt;0),P21,P19))</f>
        <v>1</v>
      </c>
      <c r="Q22" s="14">
        <f>IF(AND(P19=0,P20&lt;&gt;0),Q20,IF(AND(P19=0,P20=0,P21&lt;&gt;0),Q21,Q19))</f>
        <v>1</v>
      </c>
      <c r="R22" s="14">
        <f>IF(AND(P19=0,P20&lt;&gt;0),R20,IF(AND(P19=0,P20=0,P21&lt;&gt;0),R21,R19))</f>
        <v>1</v>
      </c>
      <c r="S22" s="14">
        <f>IF(AND(P19=0,P20&lt;&gt;0),S20,IF(AND(P19=0,P20=0,P21&lt;&gt;0),S21,S19))</f>
        <v>0</v>
      </c>
      <c r="T22" s="14">
        <f>IF(AND(P19=0,P20&lt;&gt;0),T20,IF(AND(P19=0,P20=0,P21&lt;&gt;0),T21,T19))</f>
        <v>8</v>
      </c>
      <c r="U22" s="14">
        <f>IF(AND(P22&lt;&gt;0,P23&lt;&gt;0),P23,"0")</f>
        <v>0.5</v>
      </c>
      <c r="V22" s="14" t="str">
        <f>IF(AND(P22&lt;&gt;0,P24&lt;&gt;0),P24,"0")</f>
        <v>0</v>
      </c>
      <c r="W22" s="5"/>
      <c r="X22" s="7"/>
      <c r="Y22" s="7"/>
      <c r="Z22" s="7"/>
      <c r="AA22" s="7"/>
      <c r="AB22" s="14">
        <f>IF(AND(AB19=0,AB20&lt;&gt;0),AB20,IF(AND(AB19=0,AB20=0,AB21&lt;&gt;0),AB21,AB19))</f>
        <v>-1.5</v>
      </c>
      <c r="AC22" s="14">
        <f>IF(AND(AB19=0,AB20&lt;&gt;0),AC20,IF(AND(AB19=0,AB20=0,AB21&lt;&gt;0),AC21,AC19))</f>
        <v>1</v>
      </c>
      <c r="AD22" s="14">
        <f>IF(AND(AB19=0,AB20&lt;&gt;0),AD20,IF(AND(AB19=0,AB20=0,AB21&lt;&gt;0),AD21,AD19))</f>
        <v>0</v>
      </c>
      <c r="AE22" s="14">
        <f>IF(AND(AB19=0,AB20&lt;&gt;0),AE20,IF(AND(AB19=0,AB20=0,AB21&lt;&gt;0),AE21,AE19))</f>
        <v>0</v>
      </c>
      <c r="AF22" s="14">
        <f>IF(AND(AB19=0,AB20&lt;&gt;0),AF20,IF(AND(AB19=0,AB20=0,AB21&lt;&gt;0),AF21,AF19))</f>
        <v>0</v>
      </c>
      <c r="AG22" s="14">
        <f>IF(AND(AB22&lt;&gt;0,AB23&lt;&gt;0),AB23,"0")</f>
        <v>-2</v>
      </c>
      <c r="AH22" s="14" t="str">
        <f>IF(AND(AB22&lt;&gt;0,AB24&lt;&gt;0),AB24,"0")</f>
        <v>0</v>
      </c>
      <c r="AI22" s="5"/>
      <c r="AJ22" s="7"/>
      <c r="AK22" s="7"/>
      <c r="AL22" s="7"/>
      <c r="AM22" s="7"/>
    </row>
    <row r="23" spans="1:39" ht="24.75">
      <c r="A23" s="7"/>
      <c r="B23" s="6"/>
      <c r="C23" s="34" t="s">
        <v>89</v>
      </c>
      <c r="D23" s="33">
        <f>D14</f>
        <v>0</v>
      </c>
      <c r="E23" s="34" t="s">
        <v>92</v>
      </c>
      <c r="F23" s="33">
        <f>F14</f>
        <v>0</v>
      </c>
      <c r="G23" s="34" t="s">
        <v>90</v>
      </c>
      <c r="H23" s="33">
        <f>H14</f>
        <v>1</v>
      </c>
      <c r="I23" s="7"/>
      <c r="J23" s="7"/>
      <c r="K23" s="7"/>
      <c r="L23" s="7"/>
      <c r="M23" s="7"/>
      <c r="N23" s="7"/>
      <c r="O23" s="7"/>
      <c r="P23" s="14">
        <f>IF(AND(P19=0,P20&lt;&gt;0),P19,P20)</f>
        <v>0.5</v>
      </c>
      <c r="Q23" s="14">
        <f>IF(AND(P19=0,P20&lt;&gt;0),Q19,Q20)</f>
        <v>0.75</v>
      </c>
      <c r="R23" s="14">
        <f>IF(AND(P19=0,P20&lt;&gt;0),R19,R20)</f>
        <v>1</v>
      </c>
      <c r="S23" s="14">
        <f>IF(AND(P19=0,P20&lt;&gt;0),S19,S20)</f>
        <v>0</v>
      </c>
      <c r="T23" s="14">
        <f>IF(AND(P19=0,P20&lt;&gt;0),T19,T20)</f>
        <v>1.25</v>
      </c>
      <c r="U23" s="14">
        <f>IF(AND(P22&lt;&gt;0,P23&lt;&gt;0),-P25,"1")</f>
        <v>-1</v>
      </c>
      <c r="V23" s="14"/>
      <c r="W23" s="5"/>
      <c r="X23" s="7"/>
      <c r="Y23" s="7"/>
      <c r="Z23" s="7"/>
      <c r="AA23" s="7"/>
      <c r="AB23" s="14">
        <f>IF(AND(AB19=0,AB20&lt;&gt;0),AB19,AB20)</f>
        <v>-2</v>
      </c>
      <c r="AC23" s="14">
        <f>IF(AND(AB19=0,AB20&lt;&gt;0),AC19,AC20)</f>
        <v>0</v>
      </c>
      <c r="AD23" s="14">
        <f>IF(AND(AB19=0,AB20&lt;&gt;0),AD19,AD20)</f>
        <v>1</v>
      </c>
      <c r="AE23" s="14">
        <f>IF(AND(AB19=0,AB20&lt;&gt;0),AE19,AE20)</f>
        <v>0</v>
      </c>
      <c r="AF23" s="14">
        <f>IF(AND(AB19=0,AB20&lt;&gt;0),AF19,AF20)</f>
        <v>0</v>
      </c>
      <c r="AG23" s="14">
        <f>IF(AND(AB22&lt;&gt;0,AB23&lt;&gt;0),-AB25,"1")</f>
        <v>1.5</v>
      </c>
      <c r="AH23" s="14"/>
      <c r="AI23" s="5"/>
      <c r="AJ23" s="7"/>
      <c r="AK23" s="7"/>
      <c r="AL23" s="7"/>
      <c r="AM23" s="7"/>
    </row>
    <row r="24" spans="1:39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14">
        <f>IF(AND(P19=0,P20&lt;&gt;0),P21,IF(AND(P19=0,P20=0,P21&lt;&gt;0),P19,P21))</f>
        <v>0</v>
      </c>
      <c r="Q24" s="14">
        <f>IF(AND(P19=0,P20&lt;&gt;0),Q21,IF(AND(P19=0,P20=0,P21&lt;&gt;0),Q19,Q21))</f>
        <v>0</v>
      </c>
      <c r="R24" s="14">
        <f>IF(AND(P19=0,P20&lt;&gt;0),R21,IF(AND(P19=0,P20=0,P21&lt;&gt;0),R19,R21))</f>
        <v>0</v>
      </c>
      <c r="S24" s="14">
        <f>IF(AND(P19=0,P20&lt;&gt;0),S21,IF(AND(P19=0,P20=0,P21&lt;&gt;0),S19,S21))</f>
        <v>0</v>
      </c>
      <c r="T24" s="14">
        <f>IF(AND(P19=0,P20&lt;&gt;0),T21,IF(AND(P19=0,P20=0,P21&lt;&gt;0),T19,T21))</f>
        <v>0</v>
      </c>
      <c r="U24" s="14"/>
      <c r="V24" s="14" t="str">
        <f>IF(AND(P22&lt;&gt;0,P24&lt;&gt;0),-P22,"1")</f>
        <v>1</v>
      </c>
      <c r="W24" s="5"/>
      <c r="X24" s="7"/>
      <c r="Y24" s="7"/>
      <c r="Z24" s="7"/>
      <c r="AA24" s="7"/>
      <c r="AB24" s="14">
        <f>IF(AND(AB19=0,AB20&lt;&gt;0),AB21,IF(AND(AB19=0,AB20=0,AB21&lt;&gt;0),AB19,AB21))</f>
        <v>0</v>
      </c>
      <c r="AC24" s="14">
        <f>IF(AND(AB19=0,AB20&lt;&gt;0),AC21,IF(AND(AB19=0,AB20=0,AB21&lt;&gt;0),AC19,AC21))</f>
        <v>0</v>
      </c>
      <c r="AD24" s="14">
        <f>IF(AND(AB19=0,AB20&lt;&gt;0),AD21,IF(AND(AB19=0,AB20=0,AB21&lt;&gt;0),AD19,AD21))</f>
        <v>0</v>
      </c>
      <c r="AE24" s="14">
        <f>IF(AND(AB19=0,AB20&lt;&gt;0),AE21,IF(AND(AB19=0,AB20=0,AB21&lt;&gt;0),AE19,AE21))</f>
        <v>0</v>
      </c>
      <c r="AF24" s="14">
        <f>IF(AND(AB19=0,AB20&lt;&gt;0),AF21,IF(AND(AB19=0,AB20=0,AB21&lt;&gt;0),AF19,AF21))</f>
        <v>0</v>
      </c>
      <c r="AG24" s="14"/>
      <c r="AH24" s="14" t="str">
        <f>IF(AND(AB22&lt;&gt;0,AB24&lt;&gt;0),-AB22,"1")</f>
        <v>1</v>
      </c>
      <c r="AI24" s="5"/>
      <c r="AJ24" s="7"/>
      <c r="AK24" s="7"/>
      <c r="AL24" s="7"/>
      <c r="AM24" s="7"/>
    </row>
    <row r="25" spans="1:39" ht="23.25">
      <c r="A25" s="7"/>
      <c r="B25" s="1" t="s">
        <v>176</v>
      </c>
      <c r="C25" s="7"/>
      <c r="D25" s="32"/>
      <c r="E25" s="32"/>
      <c r="F25" s="32"/>
      <c r="G25" s="32"/>
      <c r="H25" s="32"/>
      <c r="I25" s="32"/>
      <c r="J25" s="33"/>
      <c r="K25" s="7"/>
      <c r="L25" s="7"/>
      <c r="M25" s="7"/>
      <c r="N25" s="7"/>
      <c r="O25" s="7"/>
      <c r="P25" s="14">
        <f>P22</f>
        <v>1</v>
      </c>
      <c r="Q25" s="14">
        <f>Q22</f>
        <v>1</v>
      </c>
      <c r="R25" s="14">
        <f>R22</f>
        <v>1</v>
      </c>
      <c r="S25" s="14">
        <f>S22</f>
        <v>0</v>
      </c>
      <c r="T25" s="14">
        <f>T22</f>
        <v>8</v>
      </c>
      <c r="U25" s="14"/>
      <c r="V25" s="14"/>
      <c r="W25" s="5"/>
      <c r="X25" s="7"/>
      <c r="Y25" s="7"/>
      <c r="Z25" s="7"/>
      <c r="AA25" s="7"/>
      <c r="AB25" s="14">
        <f>AB22</f>
        <v>-1.5</v>
      </c>
      <c r="AC25" s="14">
        <f>AC22</f>
        <v>1</v>
      </c>
      <c r="AD25" s="14">
        <f>AD22</f>
        <v>0</v>
      </c>
      <c r="AE25" s="14">
        <f>AE22</f>
        <v>0</v>
      </c>
      <c r="AF25" s="14">
        <f>AF22</f>
        <v>0</v>
      </c>
      <c r="AG25" s="14"/>
      <c r="AH25" s="14"/>
      <c r="AI25" s="5"/>
      <c r="AJ25" s="7"/>
      <c r="AK25" s="7"/>
      <c r="AL25" s="7"/>
      <c r="AM25" s="7"/>
    </row>
    <row r="26" spans="1:39" ht="18">
      <c r="A26" s="7"/>
      <c r="B26" s="1" t="s">
        <v>91</v>
      </c>
      <c r="C26" s="6"/>
      <c r="D26" s="6"/>
      <c r="E26" s="6"/>
      <c r="F26" s="6"/>
      <c r="G26" s="6"/>
      <c r="H26" s="6"/>
      <c r="I26" s="7"/>
      <c r="J26" s="1"/>
      <c r="K26" s="7"/>
      <c r="L26" s="7"/>
      <c r="M26" s="7"/>
      <c r="N26" s="7"/>
      <c r="O26" s="7"/>
      <c r="P26" s="14">
        <f>ROUND(P23*U23+P22*U22,2)</f>
        <v>0</v>
      </c>
      <c r="Q26" s="14">
        <f>ROUND(Q23*U23+Q22*U22,2)</f>
        <v>-0.25</v>
      </c>
      <c r="R26" s="14">
        <f>ROUND(R22*U22+R23*U23,2)</f>
        <v>-0.5</v>
      </c>
      <c r="S26" s="14">
        <f>ROUND(S22*U22+S23*U23,2)</f>
        <v>0</v>
      </c>
      <c r="T26" s="14">
        <f>ROUND(T22*U22+T23*U23,2)</f>
        <v>2.75</v>
      </c>
      <c r="U26" s="14" t="str">
        <f>IF(AND(Q26&lt;&gt;0,Q27&lt;&gt;0),Q27,"0")</f>
        <v>0</v>
      </c>
      <c r="V26" s="25" t="s">
        <v>123</v>
      </c>
      <c r="W26" s="25"/>
      <c r="X26" s="14"/>
      <c r="Y26" s="7"/>
      <c r="Z26" s="7"/>
      <c r="AA26" s="7"/>
      <c r="AB26" s="14">
        <f>AB23*AG23+AB22*AG22</f>
        <v>0</v>
      </c>
      <c r="AC26" s="14">
        <f>AC23*AG23+AC22*AG22</f>
        <v>-2</v>
      </c>
      <c r="AD26" s="14">
        <f>AD22*AG22+AD23*AG23</f>
        <v>1.5</v>
      </c>
      <c r="AE26" s="14">
        <f>AE22*AG22+AE23*AG23</f>
        <v>0</v>
      </c>
      <c r="AF26" s="14">
        <f>AF22*AG22+AF23*AG23</f>
        <v>0</v>
      </c>
      <c r="AG26" s="14" t="str">
        <f>IF(AND(AC26&lt;&gt;0,AC27&lt;&gt;0),AC27,"0")</f>
        <v>0</v>
      </c>
      <c r="AH26" s="14"/>
      <c r="AI26" s="5"/>
      <c r="AJ26" s="7"/>
      <c r="AK26" s="7"/>
      <c r="AL26" s="7"/>
      <c r="AM26" s="7"/>
    </row>
    <row r="27" spans="1:39" ht="18">
      <c r="A27" s="7"/>
      <c r="B27" s="1" t="s">
        <v>82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14">
        <f>P24*V24+P22*V22</f>
        <v>0</v>
      </c>
      <c r="Q27" s="14">
        <f>Q24*V24+Q22*V22</f>
        <v>0</v>
      </c>
      <c r="R27" s="14">
        <f>R22*V22+R24*V24</f>
        <v>0</v>
      </c>
      <c r="S27" s="14">
        <f>S22*V22+S24*V24</f>
        <v>0</v>
      </c>
      <c r="T27" s="14">
        <f>T24*V24+T22*V22</f>
        <v>0</v>
      </c>
      <c r="U27" s="14" t="str">
        <f>IF(AND(Q26&lt;&gt;0,Q27&lt;&gt;0),-Q26,"1")</f>
        <v>1</v>
      </c>
      <c r="V27" s="25" t="s">
        <v>124</v>
      </c>
      <c r="W27" s="25"/>
      <c r="X27" s="14"/>
      <c r="Y27" s="7"/>
      <c r="Z27" s="7"/>
      <c r="AA27" s="7"/>
      <c r="AB27" s="14">
        <f>AB24*AH24+AB22*AH22</f>
        <v>0</v>
      </c>
      <c r="AC27" s="14">
        <f>AC24*AH24+AC22*AH22</f>
        <v>0</v>
      </c>
      <c r="AD27" s="14">
        <f>AD22*AH22+AD24*AH24</f>
        <v>0</v>
      </c>
      <c r="AE27" s="14">
        <f>AE22*AH22+AE24*AH24</f>
        <v>0</v>
      </c>
      <c r="AF27" s="14">
        <f>AF24*AH24+AF22*AH22</f>
        <v>0</v>
      </c>
      <c r="AG27" s="14" t="str">
        <f>IF(AND(AC26&lt;&gt;0,AC27&lt;&gt;0),-AC26,"1")</f>
        <v>1</v>
      </c>
      <c r="AH27" s="14" t="s">
        <v>124</v>
      </c>
      <c r="AI27" s="7"/>
      <c r="AK27" s="7"/>
      <c r="AL27" s="7"/>
      <c r="AM27" s="7"/>
    </row>
    <row r="28" spans="1:39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M28" s="7"/>
      <c r="N28" s="7"/>
      <c r="O28" s="7"/>
      <c r="P28" s="14">
        <f>P25</f>
        <v>1</v>
      </c>
      <c r="Q28" s="14">
        <f>Q25</f>
        <v>1</v>
      </c>
      <c r="R28" s="14">
        <f>R25</f>
        <v>1</v>
      </c>
      <c r="S28" s="14">
        <f>S25</f>
        <v>0</v>
      </c>
      <c r="T28" s="14">
        <f>T25</f>
        <v>8</v>
      </c>
      <c r="U28" s="14">
        <f>IF(AND(Q28&lt;&gt;0,Q29&lt;&gt;0),Q29,1)</f>
        <v>-0.25</v>
      </c>
      <c r="V28" s="14"/>
      <c r="W28" s="5"/>
      <c r="X28" s="7"/>
      <c r="Y28" s="7"/>
      <c r="Z28" s="7"/>
      <c r="AA28" s="7"/>
      <c r="AB28" s="14">
        <f>AB25</f>
        <v>-1.5</v>
      </c>
      <c r="AC28" s="14">
        <f>AC25</f>
        <v>1</v>
      </c>
      <c r="AD28" s="14">
        <f>AD25</f>
        <v>0</v>
      </c>
      <c r="AE28" s="14">
        <f>AE25</f>
        <v>0</v>
      </c>
      <c r="AF28" s="14">
        <f>AF25</f>
        <v>0</v>
      </c>
      <c r="AG28" s="14">
        <f>IF(AND(AC28&lt;&gt;0,AC29&lt;&gt;0),AC29,1)</f>
        <v>-2</v>
      </c>
      <c r="AH28" s="14"/>
      <c r="AI28" s="5"/>
      <c r="AJ28" s="7"/>
      <c r="AK28" s="7"/>
      <c r="AL28" s="7"/>
      <c r="AM28" s="7"/>
    </row>
    <row r="29" spans="1:39" ht="26.25">
      <c r="A29" s="7"/>
      <c r="B29" s="17" t="s">
        <v>19</v>
      </c>
      <c r="D29" s="31">
        <v>1</v>
      </c>
      <c r="E29" s="32" t="s">
        <v>53</v>
      </c>
      <c r="F29" s="9">
        <v>1</v>
      </c>
      <c r="G29" s="32" t="s">
        <v>54</v>
      </c>
      <c r="H29" s="9">
        <v>1</v>
      </c>
      <c r="I29" s="32" t="s">
        <v>55</v>
      </c>
      <c r="J29" s="39">
        <v>8</v>
      </c>
      <c r="K29" s="7"/>
      <c r="L29" s="7"/>
      <c r="M29" s="7"/>
      <c r="N29" s="7"/>
      <c r="O29" s="7"/>
      <c r="P29" s="14">
        <f>P26</f>
        <v>0</v>
      </c>
      <c r="Q29" s="14">
        <f>IF(AND(P26=0,Q26=0,Q27&lt;&gt;0),Q27,Q26)</f>
        <v>-0.25</v>
      </c>
      <c r="R29" s="14">
        <f>IF(AND(P26=0,Q26=0,Q27&lt;&gt;0),R27,R26)</f>
        <v>-0.5</v>
      </c>
      <c r="S29" s="14">
        <f>IF(AND(P26=0,Q26=0,Q27&lt;&gt;0),S27,S26)</f>
        <v>0</v>
      </c>
      <c r="T29" s="14">
        <f>IF(AND(P26=0,Q26=0,Q27&lt;&gt;0),T27,T26)</f>
        <v>2.75</v>
      </c>
      <c r="U29" s="14">
        <f>IF(AND(Q28&lt;&gt;0,Q29&lt;&gt;0),-Q28,0)</f>
        <v>-1</v>
      </c>
      <c r="V29" s="14"/>
      <c r="W29" s="5"/>
      <c r="X29" s="7"/>
      <c r="Y29" s="7"/>
      <c r="Z29" s="7"/>
      <c r="AA29" s="7"/>
      <c r="AB29" s="14">
        <f>AB26</f>
        <v>0</v>
      </c>
      <c r="AC29" s="14">
        <f>IF(AND(AB26=0,AC26=0,AC27&lt;&gt;0),AC27,AC26)</f>
        <v>-2</v>
      </c>
      <c r="AD29" s="14">
        <f>IF(AND(AB26=0,AC26=0,AC27&lt;&gt;0),AD27,AD26)</f>
        <v>1.5</v>
      </c>
      <c r="AE29" s="14">
        <f>IF(AND(AB26=0,AC26=0,AC27&lt;&gt;0),AE27,AE26)</f>
        <v>0</v>
      </c>
      <c r="AF29" s="14">
        <f>IF(AND(AB26=0,AC26=0,AC27&lt;&gt;0),AF27,AF26)</f>
        <v>0</v>
      </c>
      <c r="AG29" s="14">
        <f>IF(AND(AC28&lt;&gt;0,AC29&lt;&gt;0),-AC28,0)</f>
        <v>-1</v>
      </c>
      <c r="AH29" s="14"/>
      <c r="AI29" s="5"/>
      <c r="AJ29" s="7"/>
      <c r="AK29" s="7"/>
      <c r="AL29" s="7"/>
      <c r="AM29" s="7"/>
    </row>
    <row r="30" spans="1:39" ht="12.75">
      <c r="A30" s="7"/>
      <c r="B30" s="7"/>
      <c r="C30" s="7"/>
      <c r="D30" s="7"/>
      <c r="E30" s="5"/>
      <c r="F30" s="7"/>
      <c r="G30" s="5"/>
      <c r="H30" s="7"/>
      <c r="I30" s="5"/>
      <c r="J30" s="7"/>
      <c r="K30" s="7"/>
      <c r="L30" s="7"/>
      <c r="M30" s="7"/>
      <c r="N30" s="7"/>
      <c r="O30" s="7"/>
      <c r="P30" s="14">
        <f>P27</f>
        <v>0</v>
      </c>
      <c r="Q30" s="14">
        <f>IF(AND(P26=0,Q26=0,Q27&lt;&gt;0),Q26,Q27*U27+Q26*U26)</f>
        <v>0</v>
      </c>
      <c r="R30" s="14">
        <f>IF(AND(P26=0,Q26=0,Q27&lt;&gt;0),R26,R27*U27+R26*U26)</f>
        <v>0</v>
      </c>
      <c r="S30" s="14">
        <f>IF(AND(P26=0,Q26=0,Q27&lt;&gt;0),S26,S27*U27+S26*U26)</f>
        <v>0</v>
      </c>
      <c r="T30" s="14">
        <f>IF(AND(P26=0,Q26=0,Q27&lt;&gt;0),T26,T27*U27+T26*U26)</f>
        <v>0</v>
      </c>
      <c r="U30" s="14"/>
      <c r="V30" s="14"/>
      <c r="W30" s="4"/>
      <c r="X30" s="7"/>
      <c r="Y30" s="7"/>
      <c r="Z30" s="7"/>
      <c r="AA30" s="7"/>
      <c r="AB30" s="14">
        <f>AB27</f>
        <v>0</v>
      </c>
      <c r="AC30" s="14">
        <f>IF(AND(AB26=0,AC26=0,AC27&lt;&gt;0),AC26,AC27*AG27+AC26*AG26)</f>
        <v>0</v>
      </c>
      <c r="AD30" s="14">
        <f>IF(AND(AB26=0,AC26=0,AC27&lt;&gt;0),AD26,AD27*AG27+AD26*AG26)</f>
        <v>0</v>
      </c>
      <c r="AE30" s="14">
        <f>IF(AND(AB26=0,AC26=0,AC27&lt;&gt;0),AE26,AE27*AG27+AE26*AG26)</f>
        <v>0</v>
      </c>
      <c r="AF30" s="14">
        <f>IF(AND(AB26=0,AC26=0,AC27&lt;&gt;0),AF26,AF27*AG27+AF26*AG26)</f>
        <v>0</v>
      </c>
      <c r="AG30" s="14"/>
      <c r="AH30" s="14"/>
      <c r="AI30" s="4"/>
      <c r="AJ30" s="7"/>
      <c r="AK30" s="7"/>
      <c r="AL30" s="7"/>
      <c r="AM30" s="7"/>
    </row>
    <row r="31" spans="1:39" ht="15">
      <c r="A31" s="7"/>
      <c r="B31" s="7"/>
      <c r="C31" s="7"/>
      <c r="D31" s="35" t="s">
        <v>77</v>
      </c>
      <c r="E31" s="35"/>
      <c r="F31" s="35"/>
      <c r="G31" s="35"/>
      <c r="H31" s="35"/>
      <c r="I31" s="35"/>
      <c r="J31" s="35"/>
      <c r="K31" s="7"/>
      <c r="L31" s="7"/>
      <c r="M31" s="7"/>
      <c r="N31" s="7"/>
      <c r="O31" s="7"/>
      <c r="P31" s="14">
        <f>P28*U28+P29*U29</f>
        <v>-0.25</v>
      </c>
      <c r="Q31" s="14">
        <f>Q28*U28+Q29*U29</f>
        <v>0</v>
      </c>
      <c r="R31" s="14">
        <f>R28*U28+R29*U29</f>
        <v>0.25</v>
      </c>
      <c r="S31" s="14">
        <f>S28*U28+S29*U29</f>
        <v>0</v>
      </c>
      <c r="T31" s="14">
        <f>T28*U28+T29*U29</f>
        <v>-4.75</v>
      </c>
      <c r="U31" s="14">
        <f>IF(AND(R31&lt;&gt;0,R33&lt;&gt;0),R33,1)</f>
        <v>1</v>
      </c>
      <c r="V31" s="14"/>
      <c r="W31" s="7"/>
      <c r="X31" s="7"/>
      <c r="Y31" s="7"/>
      <c r="Z31" s="7"/>
      <c r="AA31" s="7"/>
      <c r="AB31" s="14">
        <f>AB28*AG28+AB29*AG29</f>
        <v>3</v>
      </c>
      <c r="AC31" s="14">
        <f>AC28*AG28+AC29*AG29</f>
        <v>0</v>
      </c>
      <c r="AD31" s="14">
        <f>AD28*AG28+AD29*AG29</f>
        <v>-1.5</v>
      </c>
      <c r="AE31" s="14">
        <f>AE28*AG28+AE29*AG29</f>
        <v>0</v>
      </c>
      <c r="AF31" s="14">
        <f>AF28*AG28+AF29*AG29</f>
        <v>0</v>
      </c>
      <c r="AG31" s="14">
        <f>IF(AND(AD31&lt;&gt;0,AD33&lt;&gt;0),AD33,1)</f>
        <v>1</v>
      </c>
      <c r="AH31" s="14"/>
      <c r="AI31" s="7"/>
      <c r="AJ31" s="7"/>
      <c r="AK31" s="7"/>
      <c r="AL31" s="7"/>
      <c r="AM31" s="7"/>
    </row>
    <row r="32" spans="1:39" ht="15">
      <c r="A32" s="7"/>
      <c r="B32" s="7"/>
      <c r="C32" s="7"/>
      <c r="D32" s="35" t="s">
        <v>125</v>
      </c>
      <c r="E32" s="35"/>
      <c r="F32" s="35"/>
      <c r="G32" s="35"/>
      <c r="H32" s="35"/>
      <c r="I32" s="35"/>
      <c r="J32" s="35"/>
      <c r="K32" s="7"/>
      <c r="L32" s="7"/>
      <c r="M32" s="7"/>
      <c r="N32" s="7"/>
      <c r="O32" s="7"/>
      <c r="P32" s="14">
        <f>P29</f>
        <v>0</v>
      </c>
      <c r="Q32" s="14">
        <f>IF(AND(P29=0,Q29=0,Q30&lt;&gt;0),Q30,Q29)</f>
        <v>-0.25</v>
      </c>
      <c r="R32" s="14">
        <f aca="true" t="shared" si="0" ref="R32:T33">R29</f>
        <v>-0.5</v>
      </c>
      <c r="S32" s="14">
        <f t="shared" si="0"/>
        <v>0</v>
      </c>
      <c r="T32" s="14">
        <f t="shared" si="0"/>
        <v>2.75</v>
      </c>
      <c r="U32" s="14"/>
      <c r="V32" s="14">
        <f>IF(AND(R33&lt;&gt;0,R32&lt;&gt;0),R33,1)</f>
        <v>1</v>
      </c>
      <c r="W32" s="7"/>
      <c r="X32" s="7"/>
      <c r="Y32" s="7"/>
      <c r="Z32" s="7"/>
      <c r="AA32" s="7"/>
      <c r="AB32" s="14">
        <f>AB29</f>
        <v>0</v>
      </c>
      <c r="AC32" s="14">
        <f>IF(AND(AB29=0,AC29=0,AC30&lt;&gt;0),AC30,AC29)</f>
        <v>-2</v>
      </c>
      <c r="AD32" s="14">
        <f aca="true" t="shared" si="1" ref="AD32:AF33">AD29</f>
        <v>1.5</v>
      </c>
      <c r="AE32" s="14">
        <f t="shared" si="1"/>
        <v>0</v>
      </c>
      <c r="AF32" s="14">
        <f t="shared" si="1"/>
        <v>0</v>
      </c>
      <c r="AG32" s="14"/>
      <c r="AH32" s="14">
        <f>IF(AND(AD33&lt;&gt;0,AD32&lt;&gt;0),AD33,1)</f>
        <v>1</v>
      </c>
      <c r="AI32" s="7"/>
      <c r="AJ32" s="7"/>
      <c r="AK32" s="7"/>
      <c r="AL32" s="7"/>
      <c r="AM32" s="7"/>
    </row>
    <row r="33" spans="1:39" ht="18">
      <c r="A33" s="7"/>
      <c r="B33" s="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14">
        <f>P30</f>
        <v>0</v>
      </c>
      <c r="Q33" s="14">
        <f>Q30</f>
        <v>0</v>
      </c>
      <c r="R33" s="14">
        <f t="shared" si="0"/>
        <v>0</v>
      </c>
      <c r="S33" s="14">
        <f t="shared" si="0"/>
        <v>0</v>
      </c>
      <c r="T33" s="14">
        <f t="shared" si="0"/>
        <v>0</v>
      </c>
      <c r="U33" s="14">
        <f>IF(AND(R33&lt;&gt;0,R31&lt;&gt;0),-R31,0)</f>
        <v>0</v>
      </c>
      <c r="V33" s="14">
        <f>IF(AND(R33&lt;&gt;0,R32&lt;&gt;0),-R32,0)</f>
        <v>0</v>
      </c>
      <c r="W33" s="14" t="s">
        <v>13</v>
      </c>
      <c r="X33" s="14" t="s">
        <v>14</v>
      </c>
      <c r="Y33" s="14" t="s">
        <v>15</v>
      </c>
      <c r="Z33" s="14" t="s">
        <v>16</v>
      </c>
      <c r="AA33" s="7"/>
      <c r="AB33" s="14">
        <f>AB30</f>
        <v>0</v>
      </c>
      <c r="AC33" s="14">
        <f>AC30</f>
        <v>0</v>
      </c>
      <c r="AD33" s="14">
        <f t="shared" si="1"/>
        <v>0</v>
      </c>
      <c r="AE33" s="14">
        <f t="shared" si="1"/>
        <v>0</v>
      </c>
      <c r="AF33" s="14">
        <f t="shared" si="1"/>
        <v>0</v>
      </c>
      <c r="AG33" s="14">
        <f>IF(AND(AD33&lt;&gt;0,AD31&lt;&gt;0),-AD31,0)</f>
        <v>0</v>
      </c>
      <c r="AH33" s="14">
        <f>IF(AND(AD33&lt;&gt;0,AD32&lt;&gt;0),-AD32,0)</f>
        <v>0</v>
      </c>
      <c r="AI33" s="14" t="s">
        <v>13</v>
      </c>
      <c r="AJ33" s="14" t="s">
        <v>14</v>
      </c>
      <c r="AK33" s="14" t="s">
        <v>15</v>
      </c>
      <c r="AL33" s="14" t="s">
        <v>16</v>
      </c>
      <c r="AM33" s="7"/>
    </row>
    <row r="34" spans="1:39" ht="12.75">
      <c r="A34" s="7"/>
      <c r="B34" s="14"/>
      <c r="C34" s="14"/>
      <c r="D34" s="14"/>
      <c r="E34" s="7"/>
      <c r="F34" s="25" t="s">
        <v>76</v>
      </c>
      <c r="G34" s="14"/>
      <c r="H34" s="14"/>
      <c r="I34" s="14"/>
      <c r="J34" s="14"/>
      <c r="K34" s="14"/>
      <c r="L34" s="14"/>
      <c r="M34" s="7"/>
      <c r="N34" s="7"/>
      <c r="O34" s="7"/>
      <c r="P34" s="14">
        <f>P33*U33+P31*U31</f>
        <v>-0.25</v>
      </c>
      <c r="Q34" s="14">
        <f>Q33*U33+Q31*U31</f>
        <v>0</v>
      </c>
      <c r="R34" s="14">
        <f>R33*U33+R31*U31</f>
        <v>0.25</v>
      </c>
      <c r="S34" s="14">
        <f>S33*U33+S31*U31</f>
        <v>0</v>
      </c>
      <c r="T34" s="14">
        <f>T33*U33+T31*U31</f>
        <v>-4.75</v>
      </c>
      <c r="U34" s="14">
        <f>IF(AND(P35=0,Q35=0,R35&lt;&gt;0),R35,1)</f>
        <v>1</v>
      </c>
      <c r="V34" s="14"/>
      <c r="W34" s="14">
        <f>IF(X35=999,999,IF(AND(X35&lt;&gt;1111,X35&lt;&gt;999,P34&lt;&gt;0),T34/P34,IF(AND(Q34&lt;&gt;0,P34&lt;&gt;0,X35=1111),"allg",IF(AND(Q34=0,P34&lt;&gt;0,X35=1111),T34/P34,IF(AND(X35&lt;&gt;1111,P34=0,Q34=0,T34&lt;&gt;0),"nicht lösbar","allg.")))))</f>
        <v>19</v>
      </c>
      <c r="X34" s="14"/>
      <c r="Y34" s="14"/>
      <c r="Z34" s="14"/>
      <c r="AA34" s="7"/>
      <c r="AB34" s="14">
        <f>AB33*AG33+AB31*AG31</f>
        <v>3</v>
      </c>
      <c r="AC34" s="14">
        <f>AC33*AG33+AC31*AG31</f>
        <v>0</v>
      </c>
      <c r="AD34" s="14">
        <f>AD33*AG33+AD31*AG31</f>
        <v>-1.5</v>
      </c>
      <c r="AE34" s="14">
        <f>AE33*AG33+AE31*AG31</f>
        <v>0</v>
      </c>
      <c r="AF34" s="14">
        <f>AF33*AG33+AF31*AG31</f>
        <v>0</v>
      </c>
      <c r="AG34" s="14">
        <f>IF(AND(AB35=0,AC35=0,AD35&lt;&gt;0),AD35,1)</f>
        <v>1</v>
      </c>
      <c r="AH34" s="14"/>
      <c r="AI34" s="14">
        <f>IF(AJ35=999,999,IF(AND(AJ35&lt;&gt;1111,AJ35&lt;&gt;999,AB34&lt;&gt;0),AF34/AB34,IF(AND(AC34&lt;&gt;0,AB34&lt;&gt;0,AJ35=1111),"allg",IF(AND(AC34=0,AB34&lt;&gt;0,AJ35=1111),AF34/AB34,IF(AND(AJ35&lt;&gt;1111,AB34=0,AC34=0,AF34&lt;&gt;0),"nicht lösbar","allg.")))))</f>
        <v>0</v>
      </c>
      <c r="AJ34" s="14"/>
      <c r="AK34" s="14"/>
      <c r="AL34" s="14"/>
      <c r="AM34" s="7"/>
    </row>
    <row r="35" spans="1:39" ht="12.75">
      <c r="A35" s="7"/>
      <c r="B35" s="14"/>
      <c r="C35" s="38">
        <f>IF(AND(AB46=0,AC46&lt;&gt;0,AD46=0,AF46=0,AB47=0,AC47=0,AD47&lt;&gt;0,AF47=0),1,IF(AND(AB46&lt;&gt;0,AC46&lt;&gt;0,AD46=0,AF46=0,AB47=0,AC47=0,AD47&lt;&gt;0,AF47=0),-AC46,-AD46))</f>
        <v>0.5</v>
      </c>
      <c r="D35" s="14"/>
      <c r="E35" s="7"/>
      <c r="F35" s="37">
        <f>C35</f>
        <v>0.5</v>
      </c>
      <c r="G35" s="14" t="s">
        <v>65</v>
      </c>
      <c r="H35" s="14">
        <f>C36</f>
        <v>0.75</v>
      </c>
      <c r="I35" s="14" t="s">
        <v>66</v>
      </c>
      <c r="J35" s="14">
        <f>C37</f>
        <v>1</v>
      </c>
      <c r="K35" s="14" t="s">
        <v>75</v>
      </c>
      <c r="L35" s="37">
        <f>D12*C35+D13*C36+D14*C37</f>
        <v>1.25</v>
      </c>
      <c r="M35" s="7"/>
      <c r="N35" s="7"/>
      <c r="O35" s="7"/>
      <c r="P35" s="14">
        <f>P33*V33+P32*V32</f>
        <v>0</v>
      </c>
      <c r="Q35" s="14">
        <f>Q33*V33+Q32*V32</f>
        <v>-0.25</v>
      </c>
      <c r="R35" s="14">
        <f>R33*V33+R32*V32</f>
        <v>-0.5</v>
      </c>
      <c r="S35" s="14">
        <f>S33*V33+S32*V32</f>
        <v>0</v>
      </c>
      <c r="T35" s="14">
        <f>T33*V33+T32*V32</f>
        <v>2.75</v>
      </c>
      <c r="U35" s="14">
        <f>IF(AND(P35=0,Q35=0,R35&lt;&gt;0),-R34,0)</f>
        <v>0</v>
      </c>
      <c r="V35" s="14"/>
      <c r="W35" s="14"/>
      <c r="X35" s="14">
        <f>IF(Y36=999,999,IF(AND(P35=0,Q35&lt;&gt;0),T35/Q35,IF(AND(P35=0,Q35=0,T35=0),1111,IF(AND(P35=0,Q35=0,T35&lt;&gt;0),999,"hab auch keine Ahnung"))))</f>
        <v>-11</v>
      </c>
      <c r="Y35" s="14"/>
      <c r="Z35" s="14"/>
      <c r="AA35" s="7"/>
      <c r="AB35" s="14">
        <f>AB33*AH33+AB32*AH32</f>
        <v>0</v>
      </c>
      <c r="AC35" s="14">
        <f>AC33*AH33+AC32*AH32</f>
        <v>-2</v>
      </c>
      <c r="AD35" s="14">
        <f>AD33*AH33+AD32*AH32</f>
        <v>1.5</v>
      </c>
      <c r="AE35" s="14">
        <f>AE33*AH33+AE32*AH32</f>
        <v>0</v>
      </c>
      <c r="AF35" s="14">
        <f>AF33*AH33+AF32*AH32</f>
        <v>0</v>
      </c>
      <c r="AG35" s="14">
        <f>IF(AND(AB35=0,AC35=0,AD35&lt;&gt;0),-AD34,0)</f>
        <v>0</v>
      </c>
      <c r="AH35" s="14"/>
      <c r="AI35" s="14"/>
      <c r="AJ35" s="14">
        <f>IF(AK36=999,999,IF(AND(AB35=0,AC35&lt;&gt;0),AF35/AC35,IF(AND(AB35=0,AC35=0,AF35=0),1111,IF(AND(AB35=0,AC35=0,AF35&lt;&gt;0),999,"hab auch keine Ahnung"))))</f>
        <v>0</v>
      </c>
      <c r="AK35" s="14"/>
      <c r="AL35" s="14"/>
      <c r="AM35" s="7"/>
    </row>
    <row r="36" spans="1:39" ht="12.75">
      <c r="A36" s="7"/>
      <c r="B36" s="14" t="s">
        <v>70</v>
      </c>
      <c r="C36" s="14">
        <f>IF(AND(AB47=0,AC47=0,AD47&lt;&gt;0,AF47=0,AB46=0,AC46&lt;&gt;0,AD46=0,AF46=0),AF46,IF(AND(AB47=0,AC47=0,AD47&lt;&gt;0,AF47=0),1,-AD47))</f>
        <v>0.75</v>
      </c>
      <c r="D36" s="14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14">
        <f>P33</f>
        <v>0</v>
      </c>
      <c r="Q36" s="14">
        <f>Q33</f>
        <v>0</v>
      </c>
      <c r="R36" s="14">
        <f>R33</f>
        <v>0</v>
      </c>
      <c r="S36" s="14">
        <f>S33</f>
        <v>0</v>
      </c>
      <c r="T36" s="14">
        <f>T33</f>
        <v>0</v>
      </c>
      <c r="U36" s="14"/>
      <c r="V36" s="14"/>
      <c r="W36" s="14"/>
      <c r="X36" s="14"/>
      <c r="Y36" s="14">
        <f>IF(AND(P36=0,Q36=0,R36&lt;&gt;0),T36/R36,IF(AND(P36=0,Q36=0,R36=0,T36=0),1111,IF(AND(P36=0,Q36=0,R36=0,T36&lt;&gt;0),999,"hab auch keine Ahnung")))</f>
        <v>1111</v>
      </c>
      <c r="Z36" s="14"/>
      <c r="AA36" s="7"/>
      <c r="AB36" s="14">
        <f>AB33</f>
        <v>0</v>
      </c>
      <c r="AC36" s="14">
        <f>AC33</f>
        <v>0</v>
      </c>
      <c r="AD36" s="14">
        <f>AD33</f>
        <v>0</v>
      </c>
      <c r="AE36" s="14">
        <f>AE33</f>
        <v>0</v>
      </c>
      <c r="AF36" s="14">
        <f>AF33</f>
        <v>0</v>
      </c>
      <c r="AG36" s="14"/>
      <c r="AH36" s="14"/>
      <c r="AI36" s="14"/>
      <c r="AJ36" s="14"/>
      <c r="AK36" s="14">
        <f>IF(AND(AB36=0,AC36=0,AD36&lt;&gt;0),AF36/AD36,IF(AND(AB36=0,AC36=0,AD36=0,AF36=0),1111,IF(AND(AB36=0,AC36=0,AD36=0,AF36&lt;&gt;0),999,"hab auch keine Ahnung")))</f>
        <v>1111</v>
      </c>
      <c r="AL36" s="14"/>
      <c r="AM36" s="7"/>
    </row>
    <row r="37" spans="1:39" ht="12.75">
      <c r="A37" s="7"/>
      <c r="B37" s="14"/>
      <c r="C37" s="14">
        <f>IF(AND(AB47=0,AC47=0,AD47&lt;&gt;0,AF47=0),0,IF(AND(AB47=0,AC47&lt;&gt;0,AD47=0,AF47=0,AB46&lt;&gt;0,AC46=0,AD46=0,AF46=0),1,IF(AND(AB46&lt;&gt;0,AC46=0,AD46&lt;&gt;0,AF46=0,AB47=0,AC47&lt;&gt;0,AD47=0,AF47=0),1,1)))</f>
        <v>1</v>
      </c>
      <c r="D37" s="14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14">
        <f>IF(P34&lt;&gt;0,P34,IF(AND(P34=0,P35&lt;&gt;0),P35,P34))</f>
        <v>-0.25</v>
      </c>
      <c r="Q37" s="14">
        <f>IF(AND(P34=0,P35=0,Q34=0,Q35&lt;&gt;0),Q35,Q34)</f>
        <v>0</v>
      </c>
      <c r="R37" s="14">
        <f>IF(AND(P34=0,P35=0,Q34=0,Q35&lt;&gt;0),R35,R34)</f>
        <v>0.25</v>
      </c>
      <c r="S37" s="14">
        <f>IF(AND(P34=0,P35=0,Q34=0,Q35&lt;&gt;0),S35,S34)</f>
        <v>0</v>
      </c>
      <c r="T37" s="14">
        <f>IF(AND(P34=0,P35=0,Q34=0,Q35&lt;&gt;0),T35,T34)</f>
        <v>-4.75</v>
      </c>
      <c r="U37" s="14">
        <f>IF(AND(P37=0,P38=0,P39=0,R38&lt;&gt;0),R38,IF(AND(P37&lt;&gt;0,Q37=0,R37=0,S37=0,P38=0,Q38=0,R38=0),1,IF(AND(P37&lt;&gt;0,Q37=0,Q38=0),R38,IF(AND(P37=0,Q37&lt;&gt;0,R37=0,S37=0,P38=0,Q38=0,R38=0,P39=0),1,1))))</f>
        <v>1</v>
      </c>
      <c r="V37" s="14"/>
      <c r="W37" s="14">
        <f>S37</f>
        <v>0</v>
      </c>
      <c r="X37" s="14">
        <f>IF(Y38=999,999,IF(AND(Y38&lt;&gt;1111,Y38&lt;&gt;999,P37&lt;&gt;0),T37/P37,IF(AND(Q37&lt;&gt;0,P37=0),T37/Q37,IF(AND(P37=0,Q37=0,R37&lt;&gt;0),T37/R37,IF(AND(P37=0,Q37=0,R37=0,S37&lt;&gt;0),T37/S37,IF(AND(P37=0,Q37=0,R37=0,S37=0,T37=0),1111,999))))))</f>
        <v>19</v>
      </c>
      <c r="Y37" s="14"/>
      <c r="Z37" s="14"/>
      <c r="AA37" s="7"/>
      <c r="AB37" s="14">
        <f>IF(AB34&lt;&gt;0,AB34,IF(AND(AB34=0,AB35&lt;&gt;0),AB35,AB34))</f>
        <v>3</v>
      </c>
      <c r="AC37" s="14">
        <f>IF(AND(AB34=0,AB35=0,AC34=0,AC35&lt;&gt;0),AC35,AC34)</f>
        <v>0</v>
      </c>
      <c r="AD37" s="14">
        <f>IF(AND(AB34=0,AB35=0,AC34=0,AC35&lt;&gt;0),AD35,AD34)</f>
        <v>-1.5</v>
      </c>
      <c r="AE37" s="14">
        <f>IF(AND(AB34=0,AB35=0,AC34=0,AC35&lt;&gt;0),AE35,AE34)</f>
        <v>0</v>
      </c>
      <c r="AF37" s="14">
        <f>IF(AND(AB34=0,AB35=0,AC34=0,AC35&lt;&gt;0),AF35,AF34)</f>
        <v>0</v>
      </c>
      <c r="AG37" s="14">
        <f>IF(AND(AB37=0,AB38=0,AB39=0,AD38&lt;&gt;0),AD38,IF(AND(AB37&lt;&gt;0,AC37=0,AD37=0,AE37=0,AB38=0,AC38=0,AD38=0),1,IF(AND(AB37&lt;&gt;0,AC37=0,AC38=0),AD38,IF(AND(AB37=0,AC37&lt;&gt;0,AD37=0,AE37=0,AB38=0,AC38=0,AD38=0,AB39=0),1,1))))</f>
        <v>1</v>
      </c>
      <c r="AH37" s="14"/>
      <c r="AI37" s="14">
        <f>AE37</f>
        <v>0</v>
      </c>
      <c r="AJ37" s="14">
        <f>IF(AK38=999,999,IF(AND(AK38&lt;&gt;1111,AK38&lt;&gt;999,AB37&lt;&gt;0),AF37/AB37,IF(AND(AC37&lt;&gt;0,AB37=0),AF37/AC37,IF(AND(AB37=0,AC37=0,AD37&lt;&gt;0),AF37/AD37,IF(AND(AB37=0,AC37=0,AD37=0,AE37&lt;&gt;0),AF37/AE37,IF(AND(AB37=0,AC37=0,AD37=0,AE37=0,AF37=0),1111,999))))))</f>
        <v>0</v>
      </c>
      <c r="AK37" s="14"/>
      <c r="AL37" s="14"/>
      <c r="AM37" s="7"/>
    </row>
    <row r="38" spans="1:39" ht="12.75">
      <c r="A38" s="7"/>
      <c r="B38" s="14"/>
      <c r="C38" s="14"/>
      <c r="D38" s="14"/>
      <c r="E38" s="7"/>
      <c r="F38" s="7"/>
      <c r="G38" s="7"/>
      <c r="H38" s="7"/>
      <c r="I38" s="7"/>
      <c r="J38" s="7"/>
      <c r="K38" s="7"/>
      <c r="M38" s="7"/>
      <c r="N38" s="7"/>
      <c r="O38" s="7"/>
      <c r="P38" s="14">
        <f>P35</f>
        <v>0</v>
      </c>
      <c r="Q38" s="14">
        <f>IF(AND(P34=0,P35=0,Q34=0,Q35&lt;&gt;0),Q34,Q35)</f>
        <v>-0.25</v>
      </c>
      <c r="R38" s="14">
        <f>IF(AND(P34=0,P35=0,Q34=0,Q35&lt;&gt;0),R34,R35)</f>
        <v>-0.5</v>
      </c>
      <c r="S38" s="14">
        <f>IF(AND(P34=0,P35=0,Q34=0,Q35&lt;&gt;0),S34,S35)</f>
        <v>0</v>
      </c>
      <c r="T38" s="14">
        <f>IF(AND(P34=0,P35=0,Q34=0,Q35&lt;&gt;0),T34,T35)</f>
        <v>2.75</v>
      </c>
      <c r="U38" s="14">
        <f>IF(AND(P37=0,P38=0,P39=0),-R37,IF(AND(P37&lt;&gt;0,P38=0,Q37=0,Q38=0),-R37,0))</f>
        <v>0</v>
      </c>
      <c r="V38" s="14"/>
      <c r="W38" s="14"/>
      <c r="X38" s="14">
        <f>S38</f>
        <v>0</v>
      </c>
      <c r="Y38" s="14">
        <f>IF(Z39=999,999,IF(AND(P38=0,Q38&lt;&gt;0),T38/Q38,IF(AND(P38=0,Q38=0,R38&lt;&gt;0),T38/R38,IF(AND(P38=0,Q38=0,R38=0,S38&lt;&gt;0),T38/S38,IF(AND(P38=0,Q38=0,R38=0,S38=0,T38=0),1111,999)))))</f>
        <v>-11</v>
      </c>
      <c r="Z38" s="14"/>
      <c r="AA38" s="7"/>
      <c r="AB38" s="14">
        <f>AB35</f>
        <v>0</v>
      </c>
      <c r="AC38" s="14">
        <f>IF(AND(AB34=0,AB35=0,AC34=0,AC35&lt;&gt;0),AC34,AC35)</f>
        <v>-2</v>
      </c>
      <c r="AD38" s="14">
        <f>IF(AND(AB34=0,AB35=0,AC34=0,AC35&lt;&gt;0),AD34,AD35)</f>
        <v>1.5</v>
      </c>
      <c r="AE38" s="14">
        <f>IF(AND(AB34=0,AB35=0,AC34=0,AC35&lt;&gt;0),AE34,AE35)</f>
        <v>0</v>
      </c>
      <c r="AF38" s="14">
        <f>IF(AND(AB34=0,AB35=0,AC34=0,AC35&lt;&gt;0),AF34,AF35)</f>
        <v>0</v>
      </c>
      <c r="AG38" s="14">
        <f>IF(AND(AB37=0,AB38=0,AB39=0),-AD37,IF(AND(AB37&lt;&gt;0,AB38=0,AC37=0,AC38=0),-AD37,0))</f>
        <v>0</v>
      </c>
      <c r="AH38" s="14"/>
      <c r="AI38" s="14"/>
      <c r="AJ38" s="14">
        <f>AE38</f>
        <v>0</v>
      </c>
      <c r="AK38" s="14">
        <f>IF(AL39=999,999,IF(AND(AB38=0,AC38&lt;&gt;0),AF38/AC38,IF(AND(AB38=0,AC38=0,AD38&lt;&gt;0),AF38/AD38,IF(AND(AB38=0,AC38=0,AD38=0,AE38&lt;&gt;0),AF38/AE38,IF(AND(AB38=0,AC38=0,AD38=0,AE38=0,AF38=0),1111,999)))))</f>
        <v>0</v>
      </c>
      <c r="AL38" s="14"/>
      <c r="AM38" s="7"/>
    </row>
    <row r="39" spans="1:39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14">
        <f>P36</f>
        <v>0</v>
      </c>
      <c r="Q39" s="14">
        <f>Q36</f>
        <v>0</v>
      </c>
      <c r="R39" s="14">
        <f>ROUND(IF(R36&lt;&gt;0,R36/R36,R36),3)</f>
        <v>0</v>
      </c>
      <c r="S39" s="14">
        <f>ROUND(IF(R36&lt;&gt;0,S36/R36,S36),3)</f>
        <v>0</v>
      </c>
      <c r="T39" s="14">
        <f>ROUND(IF(R36&lt;&gt;0,T36/R36,T36),3)</f>
        <v>0</v>
      </c>
      <c r="U39" s="14"/>
      <c r="V39" s="14"/>
      <c r="W39" s="14"/>
      <c r="X39" s="14"/>
      <c r="Y39" s="14">
        <f>S39</f>
        <v>0</v>
      </c>
      <c r="Z39" s="14">
        <f>IF(AND(P39=0,Q39=0,R39&lt;&gt;0),T39/R39,IF(AND(P39=0,Q39=0,R39=0,T39=0),1111,IF(AND(P39=0,Q39=0,R39=0,T39&lt;&gt;0),999,"hab auch keine Ahnung")))</f>
        <v>1111</v>
      </c>
      <c r="AA39" s="7"/>
      <c r="AB39" s="14">
        <f>AB36</f>
        <v>0</v>
      </c>
      <c r="AC39" s="14">
        <f>AC36</f>
        <v>0</v>
      </c>
      <c r="AD39" s="14">
        <f>IF(AD36&lt;&gt;0,AD36/AD36,AD36)</f>
        <v>0</v>
      </c>
      <c r="AE39" s="14">
        <f>IF(AD36&lt;&gt;0,AE36/AD36,AE36)</f>
        <v>0</v>
      </c>
      <c r="AF39" s="14">
        <f>IF(AD36&lt;&gt;0,AF36/AD36,AF36)</f>
        <v>0</v>
      </c>
      <c r="AG39" s="14"/>
      <c r="AH39" s="14"/>
      <c r="AI39" s="14"/>
      <c r="AJ39" s="14"/>
      <c r="AK39" s="14">
        <f>AE39</f>
        <v>0</v>
      </c>
      <c r="AL39" s="14">
        <f>IF(AND(AB39=0,AC39=0,AD39&lt;&gt;0),AF39/AD39,IF(AND(AB39=0,AC39=0,AD39=0,AF39=0),1111,IF(AND(AB39=0,AC39=0,AD39=0,AF39&lt;&gt;0),999,"hab auch keine Ahnung")))</f>
        <v>1111</v>
      </c>
      <c r="AM39" s="7"/>
    </row>
    <row r="40" spans="1:39" ht="18">
      <c r="A40" s="7"/>
      <c r="B40" s="1" t="s">
        <v>142</v>
      </c>
      <c r="C40" s="2"/>
      <c r="D40" s="2"/>
      <c r="E40" s="3"/>
      <c r="F40" s="3"/>
      <c r="G40" s="3"/>
      <c r="H40" s="3"/>
      <c r="I40" s="3"/>
      <c r="J40" s="3"/>
      <c r="K40" s="4"/>
      <c r="L40" s="7"/>
      <c r="M40" s="7"/>
      <c r="N40" s="7"/>
      <c r="O40" s="7"/>
      <c r="P40" s="14">
        <f>P37*U37+P38*U38</f>
        <v>-0.25</v>
      </c>
      <c r="Q40" s="14">
        <f>Q37*U37+Q38*U38</f>
        <v>0</v>
      </c>
      <c r="R40" s="14">
        <f>R37*U37+R38*U38</f>
        <v>0.25</v>
      </c>
      <c r="S40" s="14">
        <f>S37*U37+S38*U38</f>
        <v>0</v>
      </c>
      <c r="T40" s="14">
        <f>T37*U37+T38*U38</f>
        <v>-4.75</v>
      </c>
      <c r="U40" s="14"/>
      <c r="V40" s="14"/>
      <c r="W40" s="14"/>
      <c r="X40" s="14"/>
      <c r="Y40" s="14"/>
      <c r="Z40" s="14"/>
      <c r="AA40" s="7"/>
      <c r="AB40" s="14">
        <f>AB37*AG37+AB38*AG38</f>
        <v>3</v>
      </c>
      <c r="AC40" s="14">
        <f>AC37*AG37+AC38*AG38</f>
        <v>0</v>
      </c>
      <c r="AD40" s="14">
        <f>AD37*AG37+AD38*AG38</f>
        <v>-1.5</v>
      </c>
      <c r="AE40" s="14">
        <f>AE37*AG37+AE38*AG38</f>
        <v>0</v>
      </c>
      <c r="AF40" s="14">
        <f>AF37*AG37+AF38*AG38</f>
        <v>0</v>
      </c>
      <c r="AG40" s="14"/>
      <c r="AH40" s="14"/>
      <c r="AI40" s="14"/>
      <c r="AJ40" s="14"/>
      <c r="AK40" s="14"/>
      <c r="AL40" s="14"/>
      <c r="AM40" s="7"/>
    </row>
    <row r="41" spans="1:39" ht="15">
      <c r="A41" s="7"/>
      <c r="B41" s="6" t="s">
        <v>120</v>
      </c>
      <c r="C41" s="2"/>
      <c r="D41" s="2"/>
      <c r="E41" s="3"/>
      <c r="F41" s="3"/>
      <c r="G41" s="3"/>
      <c r="H41" s="3"/>
      <c r="I41" s="3"/>
      <c r="J41" s="3"/>
      <c r="K41" s="4"/>
      <c r="L41" s="7"/>
      <c r="M41" s="7"/>
      <c r="N41" s="7"/>
      <c r="O41" s="7"/>
      <c r="P41" s="14">
        <f aca="true" t="shared" si="2" ref="P41:T42">P38</f>
        <v>0</v>
      </c>
      <c r="Q41" s="14">
        <f t="shared" si="2"/>
        <v>-0.25</v>
      </c>
      <c r="R41" s="14">
        <f t="shared" si="2"/>
        <v>-0.5</v>
      </c>
      <c r="S41" s="14">
        <f t="shared" si="2"/>
        <v>0</v>
      </c>
      <c r="T41" s="14">
        <f t="shared" si="2"/>
        <v>2.75</v>
      </c>
      <c r="U41" s="14"/>
      <c r="V41" s="14"/>
      <c r="W41" s="14"/>
      <c r="X41" s="14"/>
      <c r="Y41" s="14"/>
      <c r="Z41" s="14"/>
      <c r="AA41" s="7"/>
      <c r="AB41" s="14">
        <f aca="true" t="shared" si="3" ref="AB41:AF42">AB38</f>
        <v>0</v>
      </c>
      <c r="AC41" s="14">
        <f t="shared" si="3"/>
        <v>-2</v>
      </c>
      <c r="AD41" s="14">
        <f t="shared" si="3"/>
        <v>1.5</v>
      </c>
      <c r="AE41" s="14">
        <f t="shared" si="3"/>
        <v>0</v>
      </c>
      <c r="AF41" s="14">
        <f t="shared" si="3"/>
        <v>0</v>
      </c>
      <c r="AG41" s="14"/>
      <c r="AH41" s="14"/>
      <c r="AI41" s="14"/>
      <c r="AJ41" s="14"/>
      <c r="AK41" s="14"/>
      <c r="AL41" s="14"/>
      <c r="AM41" s="7"/>
    </row>
    <row r="42" spans="1:39" ht="15">
      <c r="A42" s="7"/>
      <c r="B42" s="6" t="s">
        <v>121</v>
      </c>
      <c r="C42" s="7"/>
      <c r="D42" s="3"/>
      <c r="E42" s="3"/>
      <c r="F42" s="3"/>
      <c r="G42" s="3"/>
      <c r="H42" s="3"/>
      <c r="I42" s="3"/>
      <c r="J42" s="3"/>
      <c r="K42" s="4"/>
      <c r="L42" s="7"/>
      <c r="M42" s="7"/>
      <c r="N42" s="7"/>
      <c r="O42" s="7"/>
      <c r="P42" s="14">
        <f t="shared" si="2"/>
        <v>0</v>
      </c>
      <c r="Q42" s="14">
        <f t="shared" si="2"/>
        <v>0</v>
      </c>
      <c r="R42" s="14">
        <f t="shared" si="2"/>
        <v>0</v>
      </c>
      <c r="S42" s="14">
        <f t="shared" si="2"/>
        <v>0</v>
      </c>
      <c r="T42" s="14">
        <f t="shared" si="2"/>
        <v>0</v>
      </c>
      <c r="U42" s="14"/>
      <c r="V42" s="14"/>
      <c r="W42" s="14"/>
      <c r="X42" s="14"/>
      <c r="Y42" s="14"/>
      <c r="Z42" s="14"/>
      <c r="AA42" s="7"/>
      <c r="AB42" s="14">
        <f t="shared" si="3"/>
        <v>0</v>
      </c>
      <c r="AC42" s="14">
        <f t="shared" si="3"/>
        <v>0</v>
      </c>
      <c r="AD42" s="14">
        <f t="shared" si="3"/>
        <v>0</v>
      </c>
      <c r="AE42" s="14">
        <f t="shared" si="3"/>
        <v>0</v>
      </c>
      <c r="AF42" s="14">
        <f t="shared" si="3"/>
        <v>0</v>
      </c>
      <c r="AG42" s="14"/>
      <c r="AH42" s="14"/>
      <c r="AI42" s="14"/>
      <c r="AJ42" s="14"/>
      <c r="AK42" s="14"/>
      <c r="AL42" s="14"/>
      <c r="AM42" s="7"/>
    </row>
    <row r="43" spans="1:39" ht="14.25">
      <c r="A43" s="7"/>
      <c r="B43" s="28" t="s">
        <v>33</v>
      </c>
      <c r="J43" s="7"/>
      <c r="K43" s="7"/>
      <c r="L43" s="7"/>
      <c r="M43" s="7"/>
      <c r="N43" s="7"/>
      <c r="O43" s="7"/>
      <c r="P43" s="14">
        <f>ROUND(IF(P40&lt;&gt;0,P40/P40,P40),3)</f>
        <v>1</v>
      </c>
      <c r="Q43" s="14">
        <f>ROUND(IF(P40&lt;&gt;0,Q40/P40,IF(AND(P40=0,Q40&lt;&gt;0),Q40/Q40,Q40)),3)</f>
        <v>0</v>
      </c>
      <c r="R43" s="14">
        <f>ROUND(IF(P40&lt;&gt;0,R40/P40,IF(AND(P40=0,Q40&lt;&gt;0,),R40/Q40,IF(AND(P40=0,Q40=0,R40&lt;&gt;0),R40/R40,R40))),3)</f>
        <v>-1</v>
      </c>
      <c r="S43" s="14">
        <f>ROUND(IF(P40&lt;&gt;0,S40/P40,IF(AND(P40=0,Q40&lt;&gt;0,),S40/Q40,IF(AND(P40=0,Q40=0,R40&lt;&gt;0),S40/R40,IF(AND(P40=0,Q40=0,R40=0,S40&lt;&gt;0),#REF!/S40,S40)))),3)</f>
        <v>0</v>
      </c>
      <c r="T43" s="14">
        <f>ROUND(IF(P40&lt;&gt;0,T40/P40,IF(AND(P40=0,Q40&lt;&gt;0),T40/Q40,IF(AND(P40=0,Q40=0,R40&lt;&gt;0),T40/R40,IF(AND(P40=0,Q40=0,R40=0,S40&lt;&gt;0),T40/S40,IF(AND(P40=0,Q40=0,R40=0,S40=0,T40&lt;&gt;0),T40/T40,T40))))),3)</f>
        <v>19</v>
      </c>
      <c r="U43" s="14">
        <f>IF(AND(P44=0,Q44=0,R44&lt;&gt;0),R44,1)</f>
        <v>1</v>
      </c>
      <c r="V43" s="14"/>
      <c r="W43" s="14">
        <f>S43</f>
        <v>0</v>
      </c>
      <c r="X43" s="14">
        <f>IF(Y44=999,999,IF(AND(Y44&lt;&gt;1111,Y44&lt;&gt;999,P43&lt;&gt;0),T43/P43,IF(AND(Q43&lt;&gt;0,P43=0),T43/Q43,IF(AND(P43=0,Q43=0,R43&lt;&gt;0),T43/R43,IF(AND(P43=0,Q43=0,R43=0,S43&lt;&gt;0),T43/S43,IF(AND(P43=0,Q43=0,R43=0,S43=0,T43=0),1111,999))))))</f>
        <v>19</v>
      </c>
      <c r="Y43" s="14"/>
      <c r="Z43" s="14"/>
      <c r="AA43" s="7"/>
      <c r="AB43" s="14">
        <f>IF(AB40&lt;&gt;0,AB40/AB40,AB40)</f>
        <v>1</v>
      </c>
      <c r="AC43" s="14">
        <f>IF(AB40&lt;&gt;0,AC40/AB40,IF(AND(AB40=0,AC40&lt;&gt;0),AC40/AC40,AC40))</f>
        <v>0</v>
      </c>
      <c r="AD43" s="14">
        <f>IF(AB40&lt;&gt;0,AD40/AB40,IF(AND(AB40=0,AC40&lt;&gt;0,),AD40/AC40,IF(AND(AB40=0,AC40=0,AD40&lt;&gt;0),AD40/AD40,AD40)))</f>
        <v>-0.5</v>
      </c>
      <c r="AE43" s="14">
        <f>IF(AB40&lt;&gt;0,AE40/AB40,IF(AND(AB40=0,AC40&lt;&gt;0,),AE40/AC40,IF(AND(AB40=0,AC40=0,AD40&lt;&gt;0),AE40/AD40,IF(AND(AB40=0,AC40=0,AD40=0,AE40&lt;&gt;0),#REF!/AE40,AE40))))</f>
        <v>0</v>
      </c>
      <c r="AF43" s="14">
        <f>IF(AB40&lt;&gt;0,AF40/AB40,IF(AND(AB40=0,AC40&lt;&gt;0),AF40/AC40,IF(AND(AB40=0,AC40=0,AD40&lt;&gt;0),AF40/AD40,IF(AND(AB40=0,AC40=0,AD40=0,AE40&lt;&gt;0),AF40/AE40,IF(AND(AB40=0,AC40=0,AD40=0,AE40=0,AF40&lt;&gt;0),AF40/AF40,AF40)))))</f>
        <v>0</v>
      </c>
      <c r="AG43" s="14">
        <f>IF(AND(AB44=0,AC44=0,AD44&lt;&gt;0),AD44,1)</f>
        <v>1</v>
      </c>
      <c r="AH43" s="14"/>
      <c r="AI43" s="14">
        <f>AE43</f>
        <v>0</v>
      </c>
      <c r="AJ43" s="14">
        <f>IF(AK44=999,999,IF(AND(AK44&lt;&gt;1111,AK44&lt;&gt;999,AB43&lt;&gt;0),AF43/AB43,IF(AND(AC43&lt;&gt;0,AB43=0),AF43/AC43,IF(AND(AB43=0,AC43=0,AD43&lt;&gt;0),AF43/AD43,IF(AND(AB43=0,AC43=0,AD43=0,AE43&lt;&gt;0),AF43/AE43,IF(AND(AB43=0,AC43=0,AD43=0,AE43=0,AF43=0),1111,999))))))</f>
        <v>0</v>
      </c>
      <c r="AK43" s="14"/>
      <c r="AL43" s="14"/>
      <c r="AM43" s="7"/>
    </row>
    <row r="44" spans="1:39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14">
        <f>P38</f>
        <v>0</v>
      </c>
      <c r="Q44" s="14">
        <f>ROUND(IF(P38&lt;&gt;0,Q38/P38,IF(AND(P38=0,Q38&lt;&gt;0),Q38/Q38,Q38)),3)</f>
        <v>1</v>
      </c>
      <c r="R44" s="14">
        <f>ROUND(IF(P38&lt;&gt;0,R38/P38,IF(AND(P38=0,Q38&lt;&gt;0),R38/Q38,IF(AND(P38=0,Q38=0,R38&lt;&gt;0),R38/R38,R38))),3)</f>
        <v>2</v>
      </c>
      <c r="S44" s="14">
        <f>ROUND(IF(P38&lt;&gt;0,S38/P38,IF(AND(P38=0,Q38&lt;&gt;0),S38/Q38,IF(AND(P38=0,Q38=0,R38&lt;&gt;0),S38/R38,IF(AND(P38=0,Q38=0,R38=0,S38&lt;&gt;0),S38/S38,S38)))),3)</f>
        <v>0</v>
      </c>
      <c r="T44" s="14">
        <f>ROUND(IF(P38&lt;&gt;0,T38/P38,IF(AND(P38=0,Q38&lt;&gt;0),T38/Q38,IF(AND(P38=0,Q38=0,R38&lt;&gt;0),T38/R38,IF(AND(P38=0,Q38=0,R38=0,S38&lt;&gt;0),T38/S38,IF(AND(P38=0,Q38=0,R38=0,S38=0,T38&lt;&gt;0),T38/T38,T38))))),3)</f>
        <v>-11</v>
      </c>
      <c r="U44" s="14">
        <f>IF(AND(P44=0,Q44=0,R44&lt;&gt;0),-R43,0)</f>
        <v>0</v>
      </c>
      <c r="V44" s="14"/>
      <c r="W44" s="14"/>
      <c r="X44" s="14">
        <f>S44</f>
        <v>0</v>
      </c>
      <c r="Y44" s="14">
        <f>IF(Z45=999,999,IF(AND(P44=0,Q44&lt;&gt;0),T44/Q44,IF(AND(P44=0,Q44=0,R44&lt;&gt;0),T44/R44,IF(AND(P44=0,Q44=0,R44=0,S44&lt;&gt;0),T44/S44,IF(AND(P44=0,Q44=0,R44=0,S44=0,T44=0),1111,999)))))</f>
        <v>-11</v>
      </c>
      <c r="Z44" s="14"/>
      <c r="AA44" s="7"/>
      <c r="AB44" s="14">
        <f>AB38</f>
        <v>0</v>
      </c>
      <c r="AC44" s="14">
        <f>IF(AB38&lt;&gt;0,AC38/AB38,IF(AND(AB38=0,AC38&lt;&gt;0),AC38/AC38,AC38))</f>
        <v>1</v>
      </c>
      <c r="AD44" s="14">
        <f>IF(AB38&lt;&gt;0,AD38/AB38,IF(AND(AB38=0,AC38&lt;&gt;0),AD38/AC38,IF(AND(AB38=0,AC38=0,AD38&lt;&gt;0),AD38/AD38,AD38)))</f>
        <v>-0.75</v>
      </c>
      <c r="AE44" s="14">
        <f>IF(AB38&lt;&gt;0,AE38/AB38,IF(AND(AB38=0,AC38&lt;&gt;0),AE38/AC38,IF(AND(AB38=0,AC38=0,AD38&lt;&gt;0),AE38/AD38,IF(AND(AB38=0,AC38=0,AD38=0,AE38&lt;&gt;0),AE38/AE38,AE38))))</f>
        <v>0</v>
      </c>
      <c r="AF44" s="14">
        <f>IF(AB38&lt;&gt;0,AF38/AB38,IF(AND(AB38=0,AC38&lt;&gt;0),AF38/AC38,IF(AND(AB38=0,AC38=0,AD38&lt;&gt;0),AF38/AD38,IF(AND(AB38=0,AC38=0,AD38=0,AE38&lt;&gt;0),AF38/AE38,IF(AND(AB38=0,AC38=0,AD38=0,AE38=0,AF38&lt;&gt;0),AF38/AF38,AF38)))))</f>
        <v>0</v>
      </c>
      <c r="AG44" s="14">
        <f>IF(AND(AB44=0,AC44=0,AD44&lt;&gt;0),-AD43,0)</f>
        <v>0</v>
      </c>
      <c r="AH44" s="14"/>
      <c r="AI44" s="14"/>
      <c r="AJ44" s="14">
        <f>AE44</f>
        <v>0</v>
      </c>
      <c r="AK44" s="14">
        <f>IF(AL45=999,999,IF(AND(AB44=0,AC44&lt;&gt;0),AF44/AC44,IF(AND(AB44=0,AC44=0,AD44&lt;&gt;0),AF44/AD44,IF(AND(AB44=0,AC44=0,AD44=0,AE44&lt;&gt;0),AF44/AE44,IF(AND(AB44=0,AC44=0,AD44=0,AE44=0,AF44=0),1111,999)))))</f>
        <v>0</v>
      </c>
      <c r="AL44" s="14"/>
      <c r="AM44" s="7"/>
    </row>
    <row r="45" spans="1:39" ht="24.75">
      <c r="A45" s="7"/>
      <c r="B45" s="17" t="s">
        <v>117</v>
      </c>
      <c r="D45" s="55">
        <v>0</v>
      </c>
      <c r="E45" s="32" t="s">
        <v>53</v>
      </c>
      <c r="F45" s="55">
        <v>4</v>
      </c>
      <c r="G45" s="32" t="s">
        <v>54</v>
      </c>
      <c r="H45" s="55">
        <v>-5</v>
      </c>
      <c r="I45" s="32" t="s">
        <v>55</v>
      </c>
      <c r="J45" s="55">
        <v>11</v>
      </c>
      <c r="K45" s="7"/>
      <c r="L45" s="7"/>
      <c r="M45" s="7"/>
      <c r="N45" s="7"/>
      <c r="O45" s="7"/>
      <c r="P45" s="14">
        <f>P39</f>
        <v>0</v>
      </c>
      <c r="Q45" s="14">
        <f>ROUND(IF(P39&lt;&gt;0,Q39/P39,IF(AND(P39=0,Q39&lt;&gt;0),Q39/Q39,Q39)),3)</f>
        <v>0</v>
      </c>
      <c r="R45" s="14">
        <f>ROUND(IF(P39&lt;&gt;0,R39/P39,IF(AND(P39=0,Q39&lt;&gt;0,),R39/Q39,IF(AND(P39=0,Q39=0,R39&lt;&gt;0),R39/R39,R39))),3)</f>
        <v>0</v>
      </c>
      <c r="S45" s="14">
        <f>ROUND(IF(P39&lt;&gt;0,S39/P39,IF(AND(P39=0,Q39&lt;&gt;0,),S39/Q39,IF(AND(P39=0,Q39=0,R39&lt;&gt;0),S39/R39,IF(AND(P39=0,Q39=0,R39=0,S39&lt;&gt;0),S39/S39,S39)))),3)</f>
        <v>0</v>
      </c>
      <c r="T45" s="14">
        <f>ROUND(IF(P39&lt;&gt;0,T39/P39,IF(AND(P39=0,Q39&lt;&gt;0,),T39/Q39,IF(AND(P39=0,Q39=0,R39&lt;&gt;0),T39/R39,IF(AND(P39=0,Q39=0,R39=0,S39&lt;&gt;0),T39/S39,IF(AND(P39=0,Q39=0,R39=0,S39=0,T39&lt;&gt;0),T39/T39,T39))))),3)</f>
        <v>0</v>
      </c>
      <c r="U45" s="14"/>
      <c r="V45" s="14"/>
      <c r="W45" s="14"/>
      <c r="X45" s="14"/>
      <c r="Y45" s="14">
        <f>S45</f>
        <v>0</v>
      </c>
      <c r="Z45" s="14">
        <f>IF(AND(P45=0,Q45=0,R45&lt;&gt;0),T45/R45,IF(AND(P45=0,Q45=0,R45=0,T45=0),1111,IF(AND(P45=0,Q45=0,R45=0,T45&lt;&gt;0),999,"hab auch keine Ahnung")))</f>
        <v>1111</v>
      </c>
      <c r="AA45" s="7"/>
      <c r="AB45" s="14">
        <f>AB39</f>
        <v>0</v>
      </c>
      <c r="AC45" s="14">
        <f>IF(AB39&lt;&gt;0,AC39/AB39,IF(AND(AB39=0,AC39&lt;&gt;0),AC39/AC39,AC39))</f>
        <v>0</v>
      </c>
      <c r="AD45" s="14">
        <f>IF(AB39&lt;&gt;0,AD39/AB39,IF(AND(AB39=0,AC39&lt;&gt;0,),AD39/AC39,IF(AND(AB39=0,AC39=0,AD39&lt;&gt;0),AD39/AD39,AD39)))</f>
        <v>0</v>
      </c>
      <c r="AE45" s="14">
        <f>IF(AB39&lt;&gt;0,AE39/AB39,IF(AND(AB39=0,AC39&lt;&gt;0,),AE39/AC39,IF(AND(AB39=0,AC39=0,AD39&lt;&gt;0),AE39/AD39,IF(AND(AB39=0,AC39=0,AD39=0,AE39&lt;&gt;0),AE39/AE39,AE39))))</f>
        <v>0</v>
      </c>
      <c r="AF45" s="14">
        <f>IF(AB39&lt;&gt;0,AF39/AB39,IF(AND(AB39=0,AC39&lt;&gt;0,),AF39/AC39,IF(AND(AB39=0,AC39=0,AD39&lt;&gt;0),AF39/AD39,IF(AND(AB39=0,AC39=0,AD39=0,AE39&lt;&gt;0),AF39/AE39,IF(AND(AB39=0,AC39=0,AD39=0,AE39=0,AF39&lt;&gt;0),AF39/AF39,AF39)))))</f>
        <v>0</v>
      </c>
      <c r="AG45" s="14"/>
      <c r="AH45" s="14"/>
      <c r="AI45" s="14"/>
      <c r="AJ45" s="14"/>
      <c r="AK45" s="14">
        <f>AE45</f>
        <v>0</v>
      </c>
      <c r="AL45" s="14">
        <f>IF(AND(AB45=0,AC45=0,AD45&lt;&gt;0),AF45/AD45,IF(AND(AB45=0,AC45=0,AD45=0,AF45=0),1111,IF(AND(AB45=0,AC45=0,AD45=0,AF45&lt;&gt;0),999,"hab auch keine Ahnung")))</f>
        <v>1111</v>
      </c>
      <c r="AM45" s="7"/>
    </row>
    <row r="46" spans="1:39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14">
        <f>P43*U43+P44*U44</f>
        <v>1</v>
      </c>
      <c r="Q46" s="14">
        <f>Q43*U43+Q44*U44</f>
        <v>0</v>
      </c>
      <c r="R46" s="14">
        <f>R43*U43+R44*U44</f>
        <v>-1</v>
      </c>
      <c r="S46" s="14">
        <f>S43*U43+S44*U44</f>
        <v>0</v>
      </c>
      <c r="T46" s="14">
        <f>T43*U43+T44*U44</f>
        <v>19</v>
      </c>
      <c r="U46" s="14"/>
      <c r="V46" s="14"/>
      <c r="W46" s="14">
        <f>S46</f>
        <v>0</v>
      </c>
      <c r="X46" s="14">
        <f>IF(Y47=999,999,IF(AND(Y47&lt;&gt;1111,Y47&lt;&gt;999,P46&lt;&gt;0),T46/P46,IF(AND(Q46&lt;&gt;0,P46=0),T46/Q46,IF(AND(P46=0,Q46=0,R46&lt;&gt;0),T46/R46,IF(AND(P46=0,Q46=0,R46=0,S46&lt;&gt;0),T46/S46,IF(AND(P46=0,Q46=0,R46=0,S46=0,T46=0),1111,999))))))</f>
        <v>19</v>
      </c>
      <c r="Y46" s="14"/>
      <c r="Z46" s="14"/>
      <c r="AA46" s="7"/>
      <c r="AB46" s="29">
        <f>AB43*AG43+AB44*AG44</f>
        <v>1</v>
      </c>
      <c r="AC46" s="29">
        <f>AC43*AG43+AC44*AG44</f>
        <v>0</v>
      </c>
      <c r="AD46" s="36">
        <f>AD43*AG43+AD44*AG44</f>
        <v>-0.5</v>
      </c>
      <c r="AE46" s="29">
        <f>AE43*AG43+AE44*AG44</f>
        <v>0</v>
      </c>
      <c r="AF46" s="29">
        <f>AF43*AG43+AF44*AG44</f>
        <v>0</v>
      </c>
      <c r="AG46" s="14"/>
      <c r="AH46" s="14"/>
      <c r="AI46" s="14">
        <f>AE46</f>
        <v>0</v>
      </c>
      <c r="AJ46" s="14">
        <f>IF(AK47=999,999,IF(AND(AK47&lt;&gt;1111,AK47&lt;&gt;999,AB46&lt;&gt;0),AF46/AB46,IF(AND(AC46&lt;&gt;0,AB46=0),AF46/AC46,IF(AND(AB46=0,AC46=0,AD46&lt;&gt;0),AF46/AD46,IF(AND(AB46=0,AC46=0,AD46=0,AE46&lt;&gt;0),AF46/AE46,IF(AND(AB46=0,AC46=0,AD46=0,AE46=0,AF46=0),1111,999))))))</f>
        <v>0</v>
      </c>
      <c r="AK46" s="14"/>
      <c r="AL46" s="14"/>
      <c r="AM46" s="7"/>
    </row>
    <row r="47" spans="1:39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14">
        <f>P41</f>
        <v>0</v>
      </c>
      <c r="Q47" s="14">
        <f>IF(P41&lt;&gt;0,Q41/P41,IF(AND(P41=0,Q41&lt;&gt;0),Q41/Q41,Q41))</f>
        <v>1</v>
      </c>
      <c r="R47" s="14">
        <f>IF(P41&lt;&gt;0,R41/P41,IF(AND(P41=0,Q41&lt;&gt;0),R41/Q41,IF(AND(P41=0,Q41=0,R41&lt;&gt;0),R41/R41,R41)))</f>
        <v>2</v>
      </c>
      <c r="S47" s="14">
        <f>IF(P41&lt;&gt;0,S41/P41,IF(AND(P41=0,Q41&lt;&gt;0),S41/Q41,IF(AND(P41=0,Q41=0,R41&lt;&gt;0),S41/R41,IF(AND(P41=0,Q41=0,R41=0,S41&lt;&gt;0),S41/S41,S41))))</f>
        <v>0</v>
      </c>
      <c r="T47" s="14">
        <f>(IF(P41&lt;&gt;0,T41/P41,IF(AND(P41=0,Q41&lt;&gt;0),T41/Q41,IF(AND(P41=0,Q41=0,R41&lt;&gt;0),T41/R41,IF(AND(P41=0,Q41=0,R41=0,S41&lt;&gt;0),T41/S41,IF(AND(P41=0,Q41=0,R41=0,S41=0,T41&lt;&gt;0),T41/T41,T41))))))</f>
        <v>-11</v>
      </c>
      <c r="U47" s="14"/>
      <c r="V47" s="14"/>
      <c r="W47" s="14"/>
      <c r="X47" s="14">
        <f>S47</f>
        <v>0</v>
      </c>
      <c r="Y47" s="14">
        <f>IF(Z48=999,999,IF(AND(P47=0,Q47&lt;&gt;0),T47/Q47,IF(AND(P47=0,Q47=0,R47&lt;&gt;0),T47/R47,IF(AND(P47=0,Q47=0,R47=0,S47&lt;&gt;0),T47/S47,IF(AND(P47=0,Q47=0,R47=0,S47=0,T47=0),1111,999)))))</f>
        <v>-11</v>
      </c>
      <c r="Z47" s="14"/>
      <c r="AA47" s="7"/>
      <c r="AB47" s="29">
        <f>AB41</f>
        <v>0</v>
      </c>
      <c r="AC47" s="29">
        <f>IF(AB41&lt;&gt;0,AC41/AB41,IF(AND(AB41=0,AC41&lt;&gt;0),AC41/AC41,AC41))</f>
        <v>1</v>
      </c>
      <c r="AD47" s="36">
        <f>IF(AB41&lt;&gt;0,AD41/AB41,IF(AND(AB41=0,AC41&lt;&gt;0),AD41/AC41,IF(AND(AB41=0,AC41=0,AD41&lt;&gt;0),AD41/AD41,AD41)))</f>
        <v>-0.75</v>
      </c>
      <c r="AE47" s="29">
        <f>IF(AB41&lt;&gt;0,AE41/AB41,IF(AND(AB41=0,AC41&lt;&gt;0),AE41/AC41,IF(AND(AB41=0,AC41=0,AD41&lt;&gt;0),AE41/AD41,IF(AND(AB41=0,AC41=0,AD41=0,AE41&lt;&gt;0),AE41/AE41,AE41))))</f>
        <v>0</v>
      </c>
      <c r="AF47" s="29">
        <f>IF(AB41&lt;&gt;0,AF41/AB41,IF(AND(AB41=0,AC41&lt;&gt;0),AF41/AC41,IF(AND(AB41=0,AC41=0,AD41&lt;&gt;0),AF41/AD41,IF(AND(AB41=0,AC41=0,AD41=0,AE41&lt;&gt;0),AF41/AE41,IF(AND(AB41=0,AC41=0,AD41=0,AE41=0,AF41&lt;&gt;0),AF41/AF41,AF41)))))</f>
        <v>0</v>
      </c>
      <c r="AG47" s="14"/>
      <c r="AH47" s="14"/>
      <c r="AI47" s="14"/>
      <c r="AJ47" s="14">
        <f>AE47</f>
        <v>0</v>
      </c>
      <c r="AK47" s="14">
        <f>IF(AL48=999,999,IF(AND(AB47=0,AC47&lt;&gt;0),AF47/AC47,IF(AND(AB47=0,AC47=0,AD47&lt;&gt;0),AF47/AD47,IF(AND(AB47=0,AC47=0,AD47=0,AE47&lt;&gt;0),AF47/AE47,IF(AND(AB47=0,AC47=0,AD47=0,AE47=0,AF47=0),1111,999)))))</f>
        <v>0</v>
      </c>
      <c r="AL47" s="14"/>
      <c r="AM47" s="7"/>
    </row>
    <row r="48" spans="1:39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14">
        <f>P42</f>
        <v>0</v>
      </c>
      <c r="Q48" s="14">
        <f>IF(P42&lt;&gt;0,Q42/P42,IF(AND(P42=0,Q42&lt;&gt;0),Q42/Q42,Q42))</f>
        <v>0</v>
      </c>
      <c r="R48" s="14">
        <f>IF(P42&lt;&gt;0,R42/P42,IF(AND(P42=0,Q42&lt;&gt;0,),R42/Q42,IF(AND(P42=0,Q42=0,R42&lt;&gt;0),R42/R42,R42)))</f>
        <v>0</v>
      </c>
      <c r="S48" s="14">
        <f>IF(P42&lt;&gt;0,S42/P42,IF(AND(P42=0,Q42&lt;&gt;0,),S42/Q42,IF(AND(P42=0,Q42=0,R42&lt;&gt;0),S42/R42,IF(AND(P42=0,Q42=0,R42=0,S42&lt;&gt;0),S42/S42,S42))))</f>
        <v>0</v>
      </c>
      <c r="T48" s="14">
        <f>IF(P42&lt;&gt;0,T42/P42,IF(AND(P42=0,Q42&lt;&gt;0,),T42/Q42,IF(AND(P42=0,Q42=0,R42&lt;&gt;0),T42/R42,IF(AND(P42=0,Q42=0,R42=0,S42&lt;&gt;0),T42/S42,IF(AND(P42=0,Q42=0,R42=0,S42=0,T42&lt;&gt;0),T42/T42,T42)))))</f>
        <v>0</v>
      </c>
      <c r="U48" s="14"/>
      <c r="V48" s="14"/>
      <c r="W48" s="14"/>
      <c r="X48" s="14"/>
      <c r="Y48" s="14">
        <f>S48</f>
        <v>0</v>
      </c>
      <c r="Z48" s="14">
        <f>IF(AND(P48=0,Q48=0,R48=0,S48=0,T48=0),1111,IF(AND(P48=0,Q48=0,R48=0,S48=0,T48&lt;&gt;0),999,IF(AND(P48=0,Q48=0,R48&lt;&gt;0,S48=0),T48/R48,"?")))</f>
        <v>1111</v>
      </c>
      <c r="AA48" s="7"/>
      <c r="AB48" s="29">
        <f>AB42</f>
        <v>0</v>
      </c>
      <c r="AC48" s="29">
        <f>IF(AB42&lt;&gt;0,AC42/AB42,IF(AND(AB42=0,AC42&lt;&gt;0),AC42/AC42,AC42))</f>
        <v>0</v>
      </c>
      <c r="AD48" s="29">
        <f>IF(AB42&lt;&gt;0,AD42/AB42,IF(AND(AB42=0,AC42&lt;&gt;0,),AD42/AC42,IF(AND(AB42=0,AC42=0,AD42&lt;&gt;0),AD42/AD42,AD42)))</f>
        <v>0</v>
      </c>
      <c r="AE48" s="29">
        <f>IF(AB42&lt;&gt;0,AE42/AB42,IF(AND(AB42=0,AC42&lt;&gt;0,),AE42/AC42,IF(AND(AB42=0,AC42=0,AD42&lt;&gt;0),AE42/AD42,IF(AND(AB42=0,AC42=0,AD42=0,AE42&lt;&gt;0),AE42/AE42,AE42))))</f>
        <v>0</v>
      </c>
      <c r="AF48" s="29">
        <f>IF(AB42&lt;&gt;0,AF42/AB42,IF(AND(AB42=0,AC42&lt;&gt;0,),AF42/AC42,IF(AND(AB42=0,AC42=0,AD42&lt;&gt;0),AF42/AD42,IF(AND(AB42=0,AC42=0,AD42=0,AE42&lt;&gt;0),AF42/AE42,IF(AND(AB42=0,AC42=0,AD42=0,AE42=0,AF42&lt;&gt;0),AF42/AF42,AF42)))))</f>
        <v>0</v>
      </c>
      <c r="AG48" s="14"/>
      <c r="AH48" s="14"/>
      <c r="AI48" s="14"/>
      <c r="AJ48" s="14"/>
      <c r="AK48" s="14">
        <f>AE48</f>
        <v>0</v>
      </c>
      <c r="AL48" s="14">
        <f>IF(AND(AB48=0,AC48=0,AD48=0,AE48=0,AF48=0),1111,IF(AND(AB48=0,AC48=0,AD48=0,AE48=0,AF48&lt;&gt;0),999,IF(AND(AB48=0,AC48=0,AD48&lt;&gt;0,AE48=0),AF48/AD48,"?")))</f>
        <v>1111</v>
      </c>
      <c r="AM48" s="7"/>
    </row>
    <row r="49" spans="1:39" ht="18">
      <c r="A49" s="7"/>
      <c r="B49" s="1" t="s">
        <v>126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L49" s="7"/>
      <c r="AM49" s="7"/>
    </row>
    <row r="50" spans="1:39" ht="18">
      <c r="A50" s="7"/>
      <c r="B50" s="1" t="s">
        <v>127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25" t="s">
        <v>129</v>
      </c>
      <c r="Q50" s="14"/>
      <c r="R50" s="14"/>
      <c r="S50" s="14"/>
      <c r="T50" s="14"/>
      <c r="U50" s="14"/>
      <c r="V50" s="14"/>
      <c r="W50" s="7"/>
      <c r="X50" s="7"/>
      <c r="Y50" s="7"/>
      <c r="Z50" s="7"/>
      <c r="AA50" s="7"/>
      <c r="AB50" s="25" t="s">
        <v>128</v>
      </c>
      <c r="AC50" s="14"/>
      <c r="AD50" s="14"/>
      <c r="AE50" s="14"/>
      <c r="AF50" s="14"/>
      <c r="AG50" s="14"/>
      <c r="AH50" s="14"/>
      <c r="AI50" s="7"/>
      <c r="AJ50" s="7"/>
      <c r="AK50" s="7"/>
      <c r="AL50" s="7"/>
      <c r="AM50" s="7"/>
    </row>
    <row r="51" spans="1:39" ht="18">
      <c r="A51" s="7"/>
      <c r="B51" s="1" t="s">
        <v>130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14" t="s">
        <v>10</v>
      </c>
      <c r="Q51" s="14"/>
      <c r="R51" s="14"/>
      <c r="S51" s="14"/>
      <c r="T51" s="14" t="s">
        <v>59</v>
      </c>
      <c r="U51" s="14"/>
      <c r="V51" s="14"/>
      <c r="W51" s="7"/>
      <c r="X51" s="7"/>
      <c r="Y51" s="7"/>
      <c r="Z51" s="7"/>
      <c r="AA51" s="7"/>
      <c r="AB51" s="14" t="s">
        <v>13</v>
      </c>
      <c r="AC51" s="14" t="s">
        <v>14</v>
      </c>
      <c r="AD51" s="14" t="s">
        <v>15</v>
      </c>
      <c r="AE51" s="14" t="s">
        <v>18</v>
      </c>
      <c r="AF51" s="14" t="s">
        <v>59</v>
      </c>
      <c r="AG51" s="14"/>
      <c r="AH51" s="14"/>
      <c r="AI51" s="7"/>
      <c r="AJ51" s="7"/>
      <c r="AK51" s="7"/>
      <c r="AL51" s="7"/>
      <c r="AM51" s="7"/>
    </row>
    <row r="52" spans="1:39" ht="18">
      <c r="A52" s="7"/>
      <c r="B52" s="1" t="s">
        <v>131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14">
        <f>D45</f>
        <v>0</v>
      </c>
      <c r="Q52" s="14">
        <v>0</v>
      </c>
      <c r="R52" s="14">
        <v>0</v>
      </c>
      <c r="S52" s="14">
        <v>0</v>
      </c>
      <c r="T52" s="14">
        <f>F54</f>
        <v>0</v>
      </c>
      <c r="U52" s="37" t="str">
        <f>IF(AND(P52&lt;&gt;0,P53&lt;&gt;0),P53,"0")</f>
        <v>0</v>
      </c>
      <c r="V52" s="14" t="str">
        <f>IF(AND(P52&lt;&gt;0,P54&lt;&gt;0),P54,"0")</f>
        <v>0</v>
      </c>
      <c r="W52" s="5"/>
      <c r="X52" s="7"/>
      <c r="Y52" s="7"/>
      <c r="Z52" s="7"/>
      <c r="AA52" s="7"/>
      <c r="AB52" s="14">
        <f>D45</f>
        <v>0</v>
      </c>
      <c r="AC52" s="14">
        <f>F45</f>
        <v>4</v>
      </c>
      <c r="AD52" s="14">
        <f>H45</f>
        <v>-5</v>
      </c>
      <c r="AE52" s="14">
        <v>0</v>
      </c>
      <c r="AF52" s="14">
        <f>J45</f>
        <v>11</v>
      </c>
      <c r="AG52" s="37" t="str">
        <f>IF(AND(AB52&lt;&gt;0,AB53&lt;&gt;0),AB53,"0")</f>
        <v>0</v>
      </c>
      <c r="AH52" s="14" t="str">
        <f>IF(AND(AB52&lt;&gt;0,AB54&lt;&gt;0),AB54,"0")</f>
        <v>0</v>
      </c>
      <c r="AI52" s="5"/>
      <c r="AJ52" s="7"/>
      <c r="AK52" s="7"/>
      <c r="AL52" s="7"/>
      <c r="AM52" s="7"/>
    </row>
    <row r="53" spans="1:39" ht="12.75">
      <c r="A53" s="7"/>
      <c r="B53" s="7"/>
      <c r="C53" s="16"/>
      <c r="D53" s="3"/>
      <c r="E53" s="16"/>
      <c r="F53" s="2"/>
      <c r="G53" s="7"/>
      <c r="H53" s="3"/>
      <c r="I53" s="3"/>
      <c r="J53" s="7"/>
      <c r="K53" s="7"/>
      <c r="L53" s="7"/>
      <c r="M53" s="7"/>
      <c r="N53" s="7"/>
      <c r="O53" s="7"/>
      <c r="P53" s="14">
        <f>F45</f>
        <v>4</v>
      </c>
      <c r="Q53" s="14">
        <v>0</v>
      </c>
      <c r="R53" s="14">
        <v>0</v>
      </c>
      <c r="S53" s="14">
        <v>0</v>
      </c>
      <c r="T53" s="14">
        <f>F55</f>
        <v>4</v>
      </c>
      <c r="U53" s="14" t="str">
        <f>IF(AND(P52&lt;&gt;0,P53&lt;&gt;0),-P52,"0")</f>
        <v>0</v>
      </c>
      <c r="V53" s="14"/>
      <c r="W53" s="5"/>
      <c r="X53" s="7"/>
      <c r="Y53" s="7"/>
      <c r="Z53" s="7"/>
      <c r="AA53" s="7"/>
      <c r="AB53" s="14">
        <v>0</v>
      </c>
      <c r="AC53" s="14">
        <v>1</v>
      </c>
      <c r="AD53" s="14">
        <v>0</v>
      </c>
      <c r="AE53" s="14">
        <v>0</v>
      </c>
      <c r="AF53" s="14">
        <v>1</v>
      </c>
      <c r="AG53" s="14" t="str">
        <f>IF(AND(AB52&lt;&gt;0,AB53&lt;&gt;0),-AB52,"0")</f>
        <v>0</v>
      </c>
      <c r="AH53" s="14"/>
      <c r="AI53" s="5"/>
      <c r="AJ53" s="7"/>
      <c r="AK53" s="7"/>
      <c r="AL53" s="7"/>
      <c r="AM53" s="7"/>
    </row>
    <row r="54" spans="1:39" ht="24.75">
      <c r="A54" s="7"/>
      <c r="B54" s="7"/>
      <c r="C54" s="32" t="s">
        <v>112</v>
      </c>
      <c r="D54" s="31">
        <v>0</v>
      </c>
      <c r="E54" s="33"/>
      <c r="F54" s="31">
        <v>0</v>
      </c>
      <c r="G54" s="7"/>
      <c r="H54" s="33"/>
      <c r="I54" s="25" t="s">
        <v>149</v>
      </c>
      <c r="J54" s="14"/>
      <c r="K54" s="14"/>
      <c r="L54" s="7"/>
      <c r="M54" s="7"/>
      <c r="N54" s="7"/>
      <c r="O54" s="7"/>
      <c r="P54" s="14">
        <f>H45</f>
        <v>-5</v>
      </c>
      <c r="Q54" s="14">
        <v>0</v>
      </c>
      <c r="R54" s="14">
        <v>0</v>
      </c>
      <c r="S54" s="14">
        <v>0</v>
      </c>
      <c r="T54" s="14">
        <f>F56</f>
        <v>-5</v>
      </c>
      <c r="U54" s="14"/>
      <c r="V54" s="14" t="str">
        <f>IF(AND(P52&lt;&gt;0,P54&lt;&gt;0),-P52,"0")</f>
        <v>0</v>
      </c>
      <c r="W54" s="5"/>
      <c r="X54" s="7"/>
      <c r="Y54" s="7"/>
      <c r="Z54" s="7"/>
      <c r="AA54" s="7"/>
      <c r="AB54" s="14">
        <v>0</v>
      </c>
      <c r="AC54" s="14">
        <v>0</v>
      </c>
      <c r="AD54" s="14">
        <v>1</v>
      </c>
      <c r="AE54" s="14">
        <v>0</v>
      </c>
      <c r="AF54" s="14">
        <v>1</v>
      </c>
      <c r="AG54" s="14"/>
      <c r="AH54" s="14" t="str">
        <f>IF(AND(AB52&lt;&gt;0,AB54&lt;&gt;0),-AB52,"0")</f>
        <v>0</v>
      </c>
      <c r="AI54" s="5"/>
      <c r="AJ54" s="7"/>
      <c r="AK54" s="7"/>
      <c r="AL54" s="7"/>
      <c r="AM54" s="7"/>
    </row>
    <row r="55" spans="1:39" ht="24.75">
      <c r="A55" s="7"/>
      <c r="B55" s="10" t="s">
        <v>19</v>
      </c>
      <c r="C55" s="33" t="s">
        <v>113</v>
      </c>
      <c r="D55" s="31">
        <v>-1</v>
      </c>
      <c r="E55" s="33"/>
      <c r="F55" s="31">
        <v>4</v>
      </c>
      <c r="G55" s="34" t="s">
        <v>101</v>
      </c>
      <c r="H55" s="34"/>
      <c r="I55" s="14" t="str">
        <f>IF(D45*D54+F45*D55+H45*D56=J45,"ja","nein")</f>
        <v>ja</v>
      </c>
      <c r="J55" s="7"/>
      <c r="K55" s="7"/>
      <c r="L55" s="7"/>
      <c r="M55" s="7"/>
      <c r="N55" s="7"/>
      <c r="O55" s="7"/>
      <c r="P55" s="14">
        <f>IF(AND(P52=0,P53&lt;&gt;0),P53,IF(AND(P52=0,P53=0,P54&lt;&gt;0),P54,P52))</f>
        <v>4</v>
      </c>
      <c r="Q55" s="14">
        <f>IF(AND(P52=0,P53&lt;&gt;0),Q53,IF(AND(P52=0,P53=0,P54&lt;&gt;0),Q54,Q52))</f>
        <v>0</v>
      </c>
      <c r="R55" s="14">
        <f>IF(AND(P52=0,P53&lt;&gt;0),R53,IF(AND(P52=0,P53=0,P54&lt;&gt;0),R54,R52))</f>
        <v>0</v>
      </c>
      <c r="S55" s="14">
        <f>IF(AND(P52=0,P53&lt;&gt;0),S53,IF(AND(P52=0,P53=0,P54&lt;&gt;0),S54,S52))</f>
        <v>0</v>
      </c>
      <c r="T55" s="14">
        <f>IF(AND(P52=0,P53&lt;&gt;0),T53,IF(AND(P52=0,P53=0,P54&lt;&gt;0),T54,T52))</f>
        <v>4</v>
      </c>
      <c r="U55" s="14" t="str">
        <f>IF(AND(P55&lt;&gt;0,P56&lt;&gt;0),P56,"0")</f>
        <v>0</v>
      </c>
      <c r="V55" s="14">
        <f>IF(AND(P55&lt;&gt;0,P57&lt;&gt;0),P57,"0")</f>
        <v>-5</v>
      </c>
      <c r="W55" s="5"/>
      <c r="X55" s="7"/>
      <c r="Y55" s="7"/>
      <c r="Z55" s="7"/>
      <c r="AA55" s="7"/>
      <c r="AB55" s="14">
        <f>IF(AND(AB52=0,AB53&lt;&gt;0),AB53,IF(AND(AB52=0,AB53=0,AB54&lt;&gt;0),AB54,AB52))</f>
        <v>0</v>
      </c>
      <c r="AC55" s="14">
        <f>IF(AND(AB52=0,AB53&lt;&gt;0),AC53,IF(AND(AB52=0,AB53=0,AB54&lt;&gt;0),AC54,AC52))</f>
        <v>4</v>
      </c>
      <c r="AD55" s="14">
        <f>IF(AND(AB52=0,AB53&lt;&gt;0),AD53,IF(AND(AB52=0,AB53=0,AB54&lt;&gt;0),AD54,AD52))</f>
        <v>-5</v>
      </c>
      <c r="AE55" s="14">
        <f>IF(AND(AB52=0,AB53&lt;&gt;0),AE53,IF(AND(AB52=0,AB53=0,AB54&lt;&gt;0),AE54,AE52))</f>
        <v>0</v>
      </c>
      <c r="AF55" s="14">
        <f>IF(AND(AB52=0,AB53&lt;&gt;0),AF53,IF(AND(AB52=0,AB53=0,AB54&lt;&gt;0),AF54,AF52))</f>
        <v>11</v>
      </c>
      <c r="AG55" s="14" t="str">
        <f>IF(AND(AB55&lt;&gt;0,AB56&lt;&gt;0),AB56,"0")</f>
        <v>0</v>
      </c>
      <c r="AH55" s="14" t="str">
        <f>IF(AND(AB55&lt;&gt;0,AB57&lt;&gt;0),AB57,"0")</f>
        <v>0</v>
      </c>
      <c r="AI55" s="5"/>
      <c r="AJ55" s="7"/>
      <c r="AK55" s="7"/>
      <c r="AL55" s="7"/>
      <c r="AM55" s="7"/>
    </row>
    <row r="56" spans="1:39" ht="24.75">
      <c r="A56" s="7"/>
      <c r="B56" s="7"/>
      <c r="C56" s="32" t="s">
        <v>114</v>
      </c>
      <c r="D56" s="31">
        <v>-3</v>
      </c>
      <c r="E56" s="33"/>
      <c r="F56" s="31">
        <v>-5</v>
      </c>
      <c r="G56" s="7"/>
      <c r="H56" s="33"/>
      <c r="I56" s="7"/>
      <c r="J56" s="7"/>
      <c r="K56" s="7"/>
      <c r="L56" s="7"/>
      <c r="M56" s="7"/>
      <c r="N56" s="7"/>
      <c r="O56" s="7"/>
      <c r="P56" s="14">
        <f>IF(AND(P52=0,P53&lt;&gt;0),P52,P53)</f>
        <v>0</v>
      </c>
      <c r="Q56" s="14">
        <f>IF(AND(P52=0,P53&lt;&gt;0),Q52,Q53)</f>
        <v>0</v>
      </c>
      <c r="R56" s="14">
        <f>IF(AND(P52=0,P53&lt;&gt;0),R52,R53)</f>
        <v>0</v>
      </c>
      <c r="S56" s="14">
        <f>IF(AND(P52=0,P53&lt;&gt;0),S52,S53)</f>
        <v>0</v>
      </c>
      <c r="T56" s="14">
        <f>IF(AND(P52=0,P53&lt;&gt;0),T52,T53)</f>
        <v>0</v>
      </c>
      <c r="U56" s="14" t="str">
        <f>IF(AND(P55&lt;&gt;0,P56&lt;&gt;0),-P58,"1")</f>
        <v>1</v>
      </c>
      <c r="V56" s="14"/>
      <c r="W56" s="5"/>
      <c r="X56" s="7"/>
      <c r="Y56" s="7"/>
      <c r="Z56" s="7"/>
      <c r="AA56" s="7"/>
      <c r="AB56" s="14">
        <f>IF(AND(AB52=0,AB53&lt;&gt;0),AB52,AB53)</f>
        <v>0</v>
      </c>
      <c r="AC56" s="14">
        <f>IF(AND(AB52=0,AB53&lt;&gt;0),AC52,AC53)</f>
        <v>1</v>
      </c>
      <c r="AD56" s="14">
        <f>IF(AND(AB52=0,AB53&lt;&gt;0),AD52,AD53)</f>
        <v>0</v>
      </c>
      <c r="AE56" s="14">
        <f>IF(AND(AB52=0,AB53&lt;&gt;0),AE52,AE53)</f>
        <v>0</v>
      </c>
      <c r="AF56" s="14">
        <f>IF(AND(AB52=0,AB53&lt;&gt;0),AF52,AF53)</f>
        <v>1</v>
      </c>
      <c r="AG56" s="14" t="str">
        <f>IF(AND(AB55&lt;&gt;0,AB56&lt;&gt;0),-AB58,"1")</f>
        <v>1</v>
      </c>
      <c r="AH56" s="14"/>
      <c r="AI56" s="5"/>
      <c r="AJ56" s="7"/>
      <c r="AK56" s="7"/>
      <c r="AL56" s="7"/>
      <c r="AM56" s="7"/>
    </row>
    <row r="57" spans="1:39" ht="15">
      <c r="A57" s="7"/>
      <c r="B57" s="7"/>
      <c r="C57" s="40"/>
      <c r="D57" s="7"/>
      <c r="E57" s="21"/>
      <c r="G57" s="7"/>
      <c r="H57" s="7"/>
      <c r="I57" s="7"/>
      <c r="J57" s="7"/>
      <c r="K57" s="7"/>
      <c r="L57" s="7"/>
      <c r="M57" s="7"/>
      <c r="N57" s="7"/>
      <c r="O57" s="7"/>
      <c r="P57" s="14">
        <f>IF(AND(P52=0,P53&lt;&gt;0),P54,IF(AND(P52=0,P53=0,P54&lt;&gt;0),P52,P54))</f>
        <v>-5</v>
      </c>
      <c r="Q57" s="14">
        <f>IF(AND(P52=0,P53&lt;&gt;0),Q54,IF(AND(P52=0,P53=0,P54&lt;&gt;0),Q52,Q54))</f>
        <v>0</v>
      </c>
      <c r="R57" s="14">
        <f>IF(AND(P52=0,P53&lt;&gt;0),R54,IF(AND(P52=0,P53=0,P54&lt;&gt;0),R52,R54))</f>
        <v>0</v>
      </c>
      <c r="S57" s="14">
        <f>IF(AND(P52=0,P53&lt;&gt;0),S54,IF(AND(P52=0,P53=0,P54&lt;&gt;0),S52,S54))</f>
        <v>0</v>
      </c>
      <c r="T57" s="14">
        <f>IF(AND(P52=0,P53&lt;&gt;0),T54,IF(AND(P52=0,P53=0,P54&lt;&gt;0),T52,T54))</f>
        <v>-5</v>
      </c>
      <c r="U57" s="14"/>
      <c r="V57" s="14">
        <f>IF(AND(P55&lt;&gt;0,P57&lt;&gt;0),-P55,"1")</f>
        <v>-4</v>
      </c>
      <c r="W57" s="5"/>
      <c r="X57" s="7"/>
      <c r="Y57" s="7"/>
      <c r="Z57" s="7"/>
      <c r="AA57" s="7"/>
      <c r="AB57" s="14">
        <f>IF(AND(AB52=0,AB53&lt;&gt;0),AB54,IF(AND(AB52=0,AB53=0,AB54&lt;&gt;0),AB52,AB54))</f>
        <v>0</v>
      </c>
      <c r="AC57" s="14">
        <f>IF(AND(AB52=0,AB53&lt;&gt;0),AC54,IF(AND(AB52=0,AB53=0,AB54&lt;&gt;0),AC52,AC54))</f>
        <v>0</v>
      </c>
      <c r="AD57" s="14">
        <f>IF(AND(AB52=0,AB53&lt;&gt;0),AD54,IF(AND(AB52=0,AB53=0,AB54&lt;&gt;0),AD52,AD54))</f>
        <v>1</v>
      </c>
      <c r="AE57" s="14">
        <f>IF(AND(AB52=0,AB53&lt;&gt;0),AE54,IF(AND(AB52=0,AB53=0,AB54&lt;&gt;0),AE52,AE54))</f>
        <v>0</v>
      </c>
      <c r="AF57" s="14">
        <f>IF(AND(AB52=0,AB53&lt;&gt;0),AF54,IF(AND(AB52=0,AB53=0,AB54&lt;&gt;0),AF52,AF54))</f>
        <v>1</v>
      </c>
      <c r="AG57" s="14"/>
      <c r="AH57" s="14" t="str">
        <f>IF(AND(AB55&lt;&gt;0,AB57&lt;&gt;0),-AB55,"1")</f>
        <v>1</v>
      </c>
      <c r="AI57" s="5"/>
      <c r="AJ57" s="7"/>
      <c r="AK57" s="7"/>
      <c r="AL57" s="7"/>
      <c r="AM57" s="7"/>
    </row>
    <row r="58" spans="1:39" ht="15">
      <c r="A58" s="7"/>
      <c r="B58" s="7"/>
      <c r="C58" s="35" t="s">
        <v>77</v>
      </c>
      <c r="D58" s="35"/>
      <c r="E58" s="35"/>
      <c r="F58" s="35"/>
      <c r="G58" s="35"/>
      <c r="H58" s="35"/>
      <c r="I58" s="35"/>
      <c r="J58" s="7"/>
      <c r="K58" s="7"/>
      <c r="L58" s="7"/>
      <c r="M58" s="7"/>
      <c r="N58" s="7"/>
      <c r="O58" s="7"/>
      <c r="P58" s="14">
        <f>P55</f>
        <v>4</v>
      </c>
      <c r="Q58" s="14">
        <f>Q55</f>
        <v>0</v>
      </c>
      <c r="R58" s="14">
        <f>R55</f>
        <v>0</v>
      </c>
      <c r="S58" s="14">
        <f>S55</f>
        <v>0</v>
      </c>
      <c r="T58" s="14">
        <f>T55</f>
        <v>4</v>
      </c>
      <c r="U58" s="14"/>
      <c r="V58" s="14"/>
      <c r="W58" s="5"/>
      <c r="X58" s="7"/>
      <c r="Y58" s="7"/>
      <c r="Z58" s="7"/>
      <c r="AA58" s="7"/>
      <c r="AB58" s="14">
        <f>AB55</f>
        <v>0</v>
      </c>
      <c r="AC58" s="14">
        <f>AC55</f>
        <v>4</v>
      </c>
      <c r="AD58" s="14">
        <f>AD55</f>
        <v>-5</v>
      </c>
      <c r="AE58" s="14">
        <f>AE55</f>
        <v>0</v>
      </c>
      <c r="AF58" s="14">
        <f>AF55</f>
        <v>11</v>
      </c>
      <c r="AG58" s="14"/>
      <c r="AH58" s="14"/>
      <c r="AI58" s="5"/>
      <c r="AJ58" s="7"/>
      <c r="AK58" s="7"/>
      <c r="AL58" s="7"/>
      <c r="AM58" s="7"/>
    </row>
    <row r="59" spans="1:39" ht="15">
      <c r="A59" s="7"/>
      <c r="B59" s="7"/>
      <c r="C59" s="35" t="s">
        <v>175</v>
      </c>
      <c r="D59" s="35"/>
      <c r="E59" s="35"/>
      <c r="F59" s="35"/>
      <c r="G59" s="35"/>
      <c r="H59" s="35"/>
      <c r="I59" s="35"/>
      <c r="J59" s="7"/>
      <c r="K59" s="7"/>
      <c r="L59" s="7"/>
      <c r="M59" s="7"/>
      <c r="N59" s="7"/>
      <c r="O59" s="7"/>
      <c r="P59" s="14">
        <f>ROUND(P56*U56+P55*U55,2)</f>
        <v>0</v>
      </c>
      <c r="Q59" s="14">
        <f>ROUND(Q56*U56+Q55*U55,2)</f>
        <v>0</v>
      </c>
      <c r="R59" s="14">
        <f>ROUND(R55*U55+R56*U56,2)</f>
        <v>0</v>
      </c>
      <c r="S59" s="14">
        <f>ROUND(S55*U55+S56*U56,2)</f>
        <v>0</v>
      </c>
      <c r="T59" s="14">
        <f>ROUND(T55*U55+T56*U56,2)</f>
        <v>0</v>
      </c>
      <c r="U59" s="14" t="str">
        <f>IF(AND(Q59&lt;&gt;0,Q60&lt;&gt;0),Q60,"0")</f>
        <v>0</v>
      </c>
      <c r="V59" s="25" t="s">
        <v>95</v>
      </c>
      <c r="W59" s="25"/>
      <c r="X59" s="14"/>
      <c r="Y59" s="7"/>
      <c r="Z59" s="7"/>
      <c r="AA59" s="7"/>
      <c r="AB59" s="14">
        <f>ROUND(AB56*AG56+AB55*AG55,2)</f>
        <v>0</v>
      </c>
      <c r="AC59" s="14">
        <f>ROUND(AC56*AG56+AC55*AG55,2)</f>
        <v>1</v>
      </c>
      <c r="AD59" s="14">
        <f>ROUND(AD55*AG55+AD56*AG56,2)</f>
        <v>0</v>
      </c>
      <c r="AE59" s="14">
        <f>ROUND(AE55*AG55+AE56*AG56,2)</f>
        <v>0</v>
      </c>
      <c r="AF59" s="14">
        <f>ROUND(AF55*AG55+AF56*AG56,2)</f>
        <v>1</v>
      </c>
      <c r="AG59" s="14" t="str">
        <f>IF(AND(AC59&lt;&gt;0,AC60&lt;&gt;0),AC60,"0")</f>
        <v>0</v>
      </c>
      <c r="AH59" s="25" t="s">
        <v>123</v>
      </c>
      <c r="AI59" s="25"/>
      <c r="AJ59" s="14"/>
      <c r="AK59" s="7"/>
      <c r="AL59" s="7"/>
      <c r="AM59" s="7"/>
    </row>
    <row r="60" spans="1:39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14">
        <f>P57*V57+P55*V55</f>
        <v>0</v>
      </c>
      <c r="Q60" s="14">
        <f>Q57*V57+Q55*V55</f>
        <v>0</v>
      </c>
      <c r="R60" s="14">
        <f>R55*V55+R57*V57</f>
        <v>0</v>
      </c>
      <c r="S60" s="14">
        <f>S55*V55+S57*V57</f>
        <v>0</v>
      </c>
      <c r="T60" s="14">
        <f>ROUND(T57*V57+T55*V55,2)</f>
        <v>0</v>
      </c>
      <c r="U60" s="14" t="str">
        <f>IF(AND(Q59&lt;&gt;0,Q60&lt;&gt;0),-Q59,"1")</f>
        <v>1</v>
      </c>
      <c r="V60" s="25" t="s">
        <v>12</v>
      </c>
      <c r="W60" s="25"/>
      <c r="X60" s="14"/>
      <c r="Y60" s="7"/>
      <c r="Z60" s="7"/>
      <c r="AA60" s="7"/>
      <c r="AB60" s="14">
        <f>AB57*AH57+AB55*AH55</f>
        <v>0</v>
      </c>
      <c r="AC60" s="14">
        <f>AC57*AH57+AC55*AH55</f>
        <v>0</v>
      </c>
      <c r="AD60" s="14">
        <f>AD55*AH55+AD57*AH57</f>
        <v>1</v>
      </c>
      <c r="AE60" s="14">
        <f>AE55*AH55+AE57*AH57</f>
        <v>0</v>
      </c>
      <c r="AF60" s="14">
        <f>AF57*AH57+AF55*AH55</f>
        <v>1</v>
      </c>
      <c r="AG60" s="14" t="str">
        <f>IF(AND(AC59&lt;&gt;0,AC60&lt;&gt;0),-AC59,"1")</f>
        <v>1</v>
      </c>
      <c r="AH60" s="25" t="s">
        <v>124</v>
      </c>
      <c r="AI60" s="25"/>
      <c r="AJ60" s="14"/>
      <c r="AK60" s="7"/>
      <c r="AL60" s="7"/>
      <c r="AM60" s="7"/>
    </row>
    <row r="61" spans="1:39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14">
        <f>P58</f>
        <v>4</v>
      </c>
      <c r="Q61" s="14">
        <f>Q58</f>
        <v>0</v>
      </c>
      <c r="R61" s="14">
        <f>R58</f>
        <v>0</v>
      </c>
      <c r="S61" s="14">
        <f>S58</f>
        <v>0</v>
      </c>
      <c r="T61" s="14">
        <f>T58</f>
        <v>4</v>
      </c>
      <c r="U61" s="14">
        <f>IF(AND(Q61&lt;&gt;0,Q62&lt;&gt;0),Q62,1)</f>
        <v>1</v>
      </c>
      <c r="V61" s="14"/>
      <c r="W61" s="5"/>
      <c r="X61" s="7"/>
      <c r="Y61" s="7"/>
      <c r="Z61" s="7"/>
      <c r="AA61" s="7"/>
      <c r="AB61" s="14">
        <f>AB58</f>
        <v>0</v>
      </c>
      <c r="AC61" s="14">
        <f>AC58</f>
        <v>4</v>
      </c>
      <c r="AD61" s="14">
        <f>AD58</f>
        <v>-5</v>
      </c>
      <c r="AE61" s="14">
        <f>AE58</f>
        <v>0</v>
      </c>
      <c r="AF61" s="14">
        <f>AF58</f>
        <v>11</v>
      </c>
      <c r="AG61" s="14">
        <f>IF(AND(AC61&lt;&gt;0,AC62&lt;&gt;0),AC62,1)</f>
        <v>1</v>
      </c>
      <c r="AH61" s="14"/>
      <c r="AI61" s="5"/>
      <c r="AJ61" s="7"/>
      <c r="AK61" s="7"/>
      <c r="AL61" s="7"/>
      <c r="AM61" s="7"/>
    </row>
    <row r="62" spans="1:39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14">
        <f>P59</f>
        <v>0</v>
      </c>
      <c r="Q62" s="14">
        <f>IF(AND(P59=0,Q59=0,Q60&lt;&gt;0),Q60,Q59)</f>
        <v>0</v>
      </c>
      <c r="R62" s="14">
        <f>IF(AND(P59=0,Q59=0,Q60&lt;&gt;0),R60,R59)</f>
        <v>0</v>
      </c>
      <c r="S62" s="14">
        <f>IF(AND(P59=0,Q59=0,Q60&lt;&gt;0),S60,S59)</f>
        <v>0</v>
      </c>
      <c r="T62" s="14">
        <f>IF(AND(P59=0,Q59=0,Q60&lt;&gt;0),T60,T59)</f>
        <v>0</v>
      </c>
      <c r="U62" s="14">
        <f>IF(AND(Q61&lt;&gt;0,Q62&lt;&gt;0),-Q61,0)</f>
        <v>0</v>
      </c>
      <c r="V62" s="14"/>
      <c r="W62" s="5"/>
      <c r="X62" s="7"/>
      <c r="Y62" s="7"/>
      <c r="Z62" s="7"/>
      <c r="AA62" s="7"/>
      <c r="AB62" s="14">
        <f>AB59</f>
        <v>0</v>
      </c>
      <c r="AC62" s="14">
        <f>IF(AND(AB59=0,AC59=0,AC60&lt;&gt;0),AC60,AC59)</f>
        <v>1</v>
      </c>
      <c r="AD62" s="14">
        <f>IF(AND(AB59=0,AC59=0,AC60&lt;&gt;0),AD60,AD59)</f>
        <v>0</v>
      </c>
      <c r="AE62" s="14">
        <f>IF(AND(AB59=0,AC59=0,AC60&lt;&gt;0),AE60,AE59)</f>
        <v>0</v>
      </c>
      <c r="AF62" s="14">
        <f>IF(AND(AB59=0,AC59=0,AC60&lt;&gt;0),AF60,AF59)</f>
        <v>1</v>
      </c>
      <c r="AG62" s="14">
        <f>IF(AND(AC61&lt;&gt;0,AC62&lt;&gt;0),-AC61,0)</f>
        <v>-4</v>
      </c>
      <c r="AH62" s="14"/>
      <c r="AI62" s="5"/>
      <c r="AJ62" s="7"/>
      <c r="AK62" s="7"/>
      <c r="AL62" s="7"/>
      <c r="AM62" s="7"/>
    </row>
    <row r="63" spans="1:39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14">
        <f>P60</f>
        <v>0</v>
      </c>
      <c r="Q63" s="14">
        <f>IF(AND(P59=0,Q59=0,Q60&lt;&gt;0),Q59,Q60*U60+Q59*U59)</f>
        <v>0</v>
      </c>
      <c r="R63" s="14">
        <f>IF(AND(P59=0,Q59=0,Q60&lt;&gt;0),R59,R60*U60+R59*U59)</f>
        <v>0</v>
      </c>
      <c r="S63" s="14">
        <f>IF(AND(P59=0,Q59=0,Q60&lt;&gt;0),S59,S60*U60+S59*U59)</f>
        <v>0</v>
      </c>
      <c r="T63" s="14">
        <f>IF(AND(P59=0,Q59=0,Q60&lt;&gt;0),T59,T60*U60+T59*U59)</f>
        <v>0</v>
      </c>
      <c r="U63" s="14"/>
      <c r="V63" s="14"/>
      <c r="W63" s="4"/>
      <c r="X63" s="7"/>
      <c r="Y63" s="7"/>
      <c r="Z63" s="7"/>
      <c r="AA63" s="7"/>
      <c r="AB63" s="14">
        <f>AB60</f>
        <v>0</v>
      </c>
      <c r="AC63" s="14">
        <f>IF(AND(AB59=0,AC59=0,AC60&lt;&gt;0),AC59,AC60*AG60+AC59*AG59)</f>
        <v>0</v>
      </c>
      <c r="AD63" s="14">
        <f>IF(AND(AB59=0,AC59=0,AC60&lt;&gt;0),AD59,AD60*AG60+AD59*AG59)</f>
        <v>1</v>
      </c>
      <c r="AE63" s="14">
        <f>IF(AND(AB59=0,AC59=0,AC60&lt;&gt;0),AE59,AE60*AG60+AE59*AG59)</f>
        <v>0</v>
      </c>
      <c r="AF63" s="14">
        <f>IF(AND(AB59=0,AC59=0,AC60&lt;&gt;0),AF59,AF60*AG60+AF59*AG59)</f>
        <v>1</v>
      </c>
      <c r="AG63" s="14"/>
      <c r="AH63" s="14"/>
      <c r="AI63" s="4"/>
      <c r="AJ63" s="7"/>
      <c r="AK63" s="7"/>
      <c r="AL63" s="7"/>
      <c r="AM63" s="7"/>
    </row>
    <row r="64" spans="1:39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14">
        <f>P61*U61+P62*U62</f>
        <v>4</v>
      </c>
      <c r="Q64" s="14">
        <f>Q61*U61+Q62*U62</f>
        <v>0</v>
      </c>
      <c r="R64" s="14">
        <f>R61*U61+R62*U62</f>
        <v>0</v>
      </c>
      <c r="S64" s="14">
        <f>S61*U61+S62*U62</f>
        <v>0</v>
      </c>
      <c r="T64" s="14">
        <f>T61*U61+T62*U62</f>
        <v>4</v>
      </c>
      <c r="U64" s="14">
        <f>IF(AND(R64&lt;&gt;0,R66&lt;&gt;0),R66,1)</f>
        <v>1</v>
      </c>
      <c r="V64" s="14"/>
      <c r="W64" s="7"/>
      <c r="X64" s="7"/>
      <c r="Y64" s="7"/>
      <c r="Z64" s="7"/>
      <c r="AA64" s="7"/>
      <c r="AB64" s="14">
        <f>AB61*AG61+AB62*AG62</f>
        <v>0</v>
      </c>
      <c r="AC64" s="14">
        <f>AC61*AG61+AC62*AG62</f>
        <v>0</v>
      </c>
      <c r="AD64" s="14">
        <f>AD61*AG61+AD62*AG62</f>
        <v>-5</v>
      </c>
      <c r="AE64" s="14">
        <f>AE61*AG61+AE62*AG62</f>
        <v>0</v>
      </c>
      <c r="AF64" s="14">
        <f>AF61*AG61+AF62*AG62</f>
        <v>7</v>
      </c>
      <c r="AG64" s="14">
        <f>IF(AND(AD64&lt;&gt;0,AD66&lt;&gt;0),AD66,1)</f>
        <v>1</v>
      </c>
      <c r="AH64" s="14"/>
      <c r="AI64" s="7"/>
      <c r="AJ64" s="7"/>
      <c r="AK64" s="7"/>
      <c r="AL64" s="7"/>
      <c r="AM64" s="7"/>
    </row>
    <row r="65" spans="1:39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14">
        <f>P62</f>
        <v>0</v>
      </c>
      <c r="Q65" s="14">
        <f>IF(AND(P62=0,Q62=0,Q63&lt;&gt;0),Q63,Q62)</f>
        <v>0</v>
      </c>
      <c r="R65" s="14">
        <f aca="true" t="shared" si="4" ref="R65:T66">R62</f>
        <v>0</v>
      </c>
      <c r="S65" s="14">
        <f t="shared" si="4"/>
        <v>0</v>
      </c>
      <c r="T65" s="14">
        <f t="shared" si="4"/>
        <v>0</v>
      </c>
      <c r="U65" s="14"/>
      <c r="V65" s="14">
        <f>IF(AND(R66&lt;&gt;0,R65&lt;&gt;0),R66,1)</f>
        <v>1</v>
      </c>
      <c r="W65" s="7"/>
      <c r="X65" s="7"/>
      <c r="Y65" s="7"/>
      <c r="Z65" s="7"/>
      <c r="AA65" s="7"/>
      <c r="AB65" s="14">
        <f>AB62</f>
        <v>0</v>
      </c>
      <c r="AC65" s="14">
        <f>IF(AND(AB62=0,AC62=0,AC63&lt;&gt;0),AC63,AC62)</f>
        <v>1</v>
      </c>
      <c r="AD65" s="14">
        <f aca="true" t="shared" si="5" ref="AD65:AF66">AD62</f>
        <v>0</v>
      </c>
      <c r="AE65" s="14">
        <f t="shared" si="5"/>
        <v>0</v>
      </c>
      <c r="AF65" s="14">
        <f t="shared" si="5"/>
        <v>1</v>
      </c>
      <c r="AG65" s="14"/>
      <c r="AH65" s="14">
        <f>IF(AND(AD66&lt;&gt;0,AD65&lt;&gt;0),AD66,1)</f>
        <v>1</v>
      </c>
      <c r="AI65" s="7"/>
      <c r="AJ65" s="7"/>
      <c r="AK65" s="7"/>
      <c r="AL65" s="7"/>
      <c r="AM65" s="7"/>
    </row>
    <row r="66" spans="1:39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14">
        <f>P63</f>
        <v>0</v>
      </c>
      <c r="Q66" s="14">
        <f>Q63</f>
        <v>0</v>
      </c>
      <c r="R66" s="14">
        <f t="shared" si="4"/>
        <v>0</v>
      </c>
      <c r="S66" s="14">
        <f t="shared" si="4"/>
        <v>0</v>
      </c>
      <c r="T66" s="14">
        <f t="shared" si="4"/>
        <v>0</v>
      </c>
      <c r="U66" s="14">
        <f>IF(AND(R66&lt;&gt;0,R64&lt;&gt;0),-R64,0)</f>
        <v>0</v>
      </c>
      <c r="V66" s="14">
        <f>IF(AND(R66&lt;&gt;0,R65&lt;&gt;0),-R65,0)</f>
        <v>0</v>
      </c>
      <c r="W66" s="7"/>
      <c r="X66" s="7"/>
      <c r="Y66" s="7"/>
      <c r="Z66" s="7"/>
      <c r="AA66" s="7"/>
      <c r="AB66" s="14">
        <f>AB63</f>
        <v>0</v>
      </c>
      <c r="AC66" s="14">
        <f>AC63</f>
        <v>0</v>
      </c>
      <c r="AD66" s="14">
        <f t="shared" si="5"/>
        <v>1</v>
      </c>
      <c r="AE66" s="14">
        <f t="shared" si="5"/>
        <v>0</v>
      </c>
      <c r="AF66" s="14">
        <f t="shared" si="5"/>
        <v>1</v>
      </c>
      <c r="AG66" s="14">
        <f>IF(AND(AD66&lt;&gt;0,AD64&lt;&gt;0),-AD64,0)</f>
        <v>5</v>
      </c>
      <c r="AH66" s="14">
        <f>IF(AND(AD66&lt;&gt;0,AD65&lt;&gt;0),-AD65,0)</f>
        <v>0</v>
      </c>
      <c r="AI66" s="14" t="s">
        <v>13</v>
      </c>
      <c r="AJ66" s="14" t="s">
        <v>14</v>
      </c>
      <c r="AK66" s="14" t="s">
        <v>15</v>
      </c>
      <c r="AL66" s="14" t="s">
        <v>16</v>
      </c>
      <c r="AM66" s="7"/>
    </row>
    <row r="67" spans="1:39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14">
        <f>P66*U66+P64*U64</f>
        <v>4</v>
      </c>
      <c r="Q67" s="14">
        <f>Q66*U66+Q64*U64</f>
        <v>0</v>
      </c>
      <c r="R67" s="14">
        <f>R66*U66+R64*U64</f>
        <v>0</v>
      </c>
      <c r="S67" s="14">
        <f>S66*U66+S64*U64</f>
        <v>0</v>
      </c>
      <c r="T67" s="14">
        <f>T66*U66+T64*U64</f>
        <v>4</v>
      </c>
      <c r="U67" s="14">
        <f>IF(AND(P68=0,Q68=0,R68&lt;&gt;0),R68,1)</f>
        <v>1</v>
      </c>
      <c r="V67" s="14"/>
      <c r="W67" s="7"/>
      <c r="X67" s="7"/>
      <c r="Y67" s="7"/>
      <c r="Z67" s="7"/>
      <c r="AA67" s="7"/>
      <c r="AB67" s="14">
        <f>AB66*AG66+AB64*AG64</f>
        <v>0</v>
      </c>
      <c r="AC67" s="14">
        <f>AC66*AG66+AC64*AG64</f>
        <v>0</v>
      </c>
      <c r="AD67" s="14">
        <f>AD66*AG66+AD64*AG64</f>
        <v>0</v>
      </c>
      <c r="AE67" s="14">
        <f>AE66*AG66+AE64*AG64</f>
        <v>0</v>
      </c>
      <c r="AF67" s="14">
        <f>AF66*AG66+AF64*AG64</f>
        <v>12</v>
      </c>
      <c r="AG67" s="14">
        <f>IF(AND(AB68=0,AC68=0,AD68&lt;&gt;0),AD68,1)</f>
        <v>1</v>
      </c>
      <c r="AH67" s="14"/>
      <c r="AI67" s="14" t="str">
        <f>IF(AJ68=999,999,IF(AND(AJ68&lt;&gt;1111,AJ68&lt;&gt;999,AB67&lt;&gt;0),AF67/AB67,IF(AND(AC67&lt;&gt;0,AB67&lt;&gt;0,AJ68=1111),"allg",IF(AND(AC67=0,AB67&lt;&gt;0,AJ68=1111),AF67/AB67,IF(AND(AJ68&lt;&gt;1111,AB67=0,AC67=0,AF67&lt;&gt;0),"nicht lösbar","allg.")))))</f>
        <v>nicht lösbar</v>
      </c>
      <c r="AJ67" s="14"/>
      <c r="AK67" s="14"/>
      <c r="AL67" s="14"/>
      <c r="AM67" s="7"/>
    </row>
    <row r="68" spans="1:39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14">
        <f>P66*V66+P65*V65</f>
        <v>0</v>
      </c>
      <c r="Q68" s="14">
        <f>Q66*V66+Q65*V65</f>
        <v>0</v>
      </c>
      <c r="R68" s="14">
        <f>R66*V66+R65*V65</f>
        <v>0</v>
      </c>
      <c r="S68" s="14">
        <f>S66*V66+S65*V65</f>
        <v>0</v>
      </c>
      <c r="T68" s="14">
        <f>T66*V66+T65*V65</f>
        <v>0</v>
      </c>
      <c r="U68" s="14">
        <f>IF(AND(P68=0,Q68=0,R68&lt;&gt;0),-R67,0)</f>
        <v>0</v>
      </c>
      <c r="V68" s="14"/>
      <c r="W68" s="7"/>
      <c r="X68" s="7"/>
      <c r="Y68" s="7"/>
      <c r="Z68" s="7"/>
      <c r="AA68" s="7"/>
      <c r="AB68" s="14">
        <f>AB66*AH66+AB65*AH65</f>
        <v>0</v>
      </c>
      <c r="AC68" s="14">
        <f>AC66*AH66+AC65*AH65</f>
        <v>1</v>
      </c>
      <c r="AD68" s="14">
        <f>AD66*AH66+AD65*AH65</f>
        <v>0</v>
      </c>
      <c r="AE68" s="14">
        <f>AE66*AH66+AE65*AH65</f>
        <v>0</v>
      </c>
      <c r="AF68" s="14">
        <f>AF66*AH66+AF65*AH65</f>
        <v>1</v>
      </c>
      <c r="AG68" s="14">
        <f>IF(AND(AB68=0,AC68=0,AD68&lt;&gt;0),-AD67,0)</f>
        <v>0</v>
      </c>
      <c r="AH68" s="14"/>
      <c r="AI68" s="14"/>
      <c r="AJ68" s="14">
        <f>IF(AK69=999,999,IF(AND(AB68=0,AC68&lt;&gt;0),AF68/AC68,IF(AND(AB68=0,AC68=0,AF68=0),1111,IF(AND(AB68=0,AC68=0,AF68&lt;&gt;0),999,"hab auch keine Ahnung"))))</f>
        <v>1</v>
      </c>
      <c r="AK68" s="14"/>
      <c r="AL68" s="14"/>
      <c r="AM68" s="7"/>
    </row>
    <row r="69" spans="1:39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14">
        <f>P66</f>
        <v>0</v>
      </c>
      <c r="Q69" s="14">
        <f>Q66</f>
        <v>0</v>
      </c>
      <c r="R69" s="14">
        <f>R66</f>
        <v>0</v>
      </c>
      <c r="S69" s="14">
        <f>S66</f>
        <v>0</v>
      </c>
      <c r="T69" s="14">
        <f>T66</f>
        <v>0</v>
      </c>
      <c r="U69" s="14"/>
      <c r="V69" s="14"/>
      <c r="W69" s="7"/>
      <c r="X69" s="7"/>
      <c r="Y69" s="7"/>
      <c r="Z69" s="7"/>
      <c r="AA69" s="7"/>
      <c r="AB69" s="14">
        <f>AB66</f>
        <v>0</v>
      </c>
      <c r="AC69" s="14">
        <f>AC66</f>
        <v>0</v>
      </c>
      <c r="AD69" s="14">
        <f>AD66</f>
        <v>1</v>
      </c>
      <c r="AE69" s="14">
        <f>AE66</f>
        <v>0</v>
      </c>
      <c r="AF69" s="14">
        <f>AF66</f>
        <v>1</v>
      </c>
      <c r="AG69" s="14"/>
      <c r="AH69" s="14"/>
      <c r="AI69" s="14"/>
      <c r="AJ69" s="14"/>
      <c r="AK69" s="14">
        <f>IF(AND(AB69=0,AC69=0,AD69&lt;&gt;0),AF69/AD69,IF(AND(AB69=0,AC69=0,AD69=0,AF69=0),1111,IF(AND(AB69=0,AC69=0,AD69=0,AF69&lt;&gt;0),999,"hab auch keine Ahnung")))</f>
        <v>1</v>
      </c>
      <c r="AL69" s="14"/>
      <c r="AM69" s="7"/>
    </row>
    <row r="70" spans="1:39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14">
        <f>IF(P67&lt;&gt;0,P67,IF(AND(P67=0,P68&lt;&gt;0),P68,P67))</f>
        <v>4</v>
      </c>
      <c r="Q70" s="14">
        <f>IF(AND(P67=0,P68=0,Q67=0,Q68&lt;&gt;0),Q68,Q67)</f>
        <v>0</v>
      </c>
      <c r="R70" s="14">
        <f>IF(AND(P67=0,P68=0,Q67=0,Q68&lt;&gt;0),R68,R67)</f>
        <v>0</v>
      </c>
      <c r="S70" s="14">
        <f>IF(AND(P67=0,P68=0,Q67=0,Q68&lt;&gt;0),S68,S67)</f>
        <v>0</v>
      </c>
      <c r="T70" s="14">
        <f>IF(AND(P67=0,P68=0,Q67=0,Q68&lt;&gt;0),T68,T67)</f>
        <v>4</v>
      </c>
      <c r="U70" s="14">
        <f>IF(AND(P70=0,P71=0,P72=0,R71&lt;&gt;0),R71,IF(AND(P70&lt;&gt;0,Q70=0,R70=0,S70=0,P71=0,Q71=0,R71=0),1,IF(AND(P70&lt;&gt;0,Q70=0,Q71=0),R71,IF(AND(P70=0,Q70&lt;&gt;0,R70=0,S70=0,P71=0,Q71=0,R71=0,P72=0),1,1))))</f>
        <v>1</v>
      </c>
      <c r="V70" s="14"/>
      <c r="W70" s="7"/>
      <c r="X70" s="7"/>
      <c r="Y70" s="7"/>
      <c r="Z70" s="7"/>
      <c r="AA70" s="7"/>
      <c r="AB70" s="14">
        <f>IF(AB67&lt;&gt;0,AB67,IF(AND(AB67=0,AB68&lt;&gt;0),AB68,AB67))</f>
        <v>0</v>
      </c>
      <c r="AC70" s="14">
        <f>IF(AND(AB67=0,AB68=0,AC67=0,AC68&lt;&gt;0),AC68,AC67)</f>
        <v>1</v>
      </c>
      <c r="AD70" s="14">
        <f>IF(AND(AB67=0,AB68=0,AC67=0,AC68&lt;&gt;0),AD68,AD67)</f>
        <v>0</v>
      </c>
      <c r="AE70" s="14">
        <f>IF(AND(AB67=0,AB68=0,AC67=0,AC68&lt;&gt;0),AE68,AE67)</f>
        <v>0</v>
      </c>
      <c r="AF70" s="14">
        <f>IF(AND(AB67=0,AB68=0,AC67=0,AC68&lt;&gt;0),AF68,AF67)</f>
        <v>1</v>
      </c>
      <c r="AG70" s="14">
        <f>IF(AND(AB70=0,AB71=0,AB72=0,AD71&lt;&gt;0),AD71,IF(AND(AB70&lt;&gt;0,AC70=0,AD70=0,AE70=0,AB71=0,AC71=0,AD71=0),1,IF(AND(AB70&lt;&gt;0,AC70=0,AC71=0),AD71,IF(AND(AB70=0,AC70&lt;&gt;0,AD70=0,AE70=0,AB71=0,AC71=0,AD71=0,AB72=0),1,1))))</f>
        <v>1</v>
      </c>
      <c r="AH70" s="14"/>
      <c r="AI70" s="14">
        <f>AE70</f>
        <v>0</v>
      </c>
      <c r="AJ70" s="14">
        <f>IF(AK71=999,999,IF(AND(AK71&lt;&gt;1111,AK71&lt;&gt;999,AB70&lt;&gt;0),AF70/AB70,IF(AND(AC70&lt;&gt;0,AB70=0),AF70/AC70,IF(AND(AB70=0,AC70=0,AD70&lt;&gt;0),AF70/AD70,IF(AND(AB70=0,AC70=0,AD70=0,AE70&lt;&gt;0),AF70/AE70,IF(AND(AB70=0,AC70=0,AD70=0,AE70=0,AF70=0),1111,999))))))</f>
        <v>999</v>
      </c>
      <c r="AK70" s="14"/>
      <c r="AL70" s="14"/>
      <c r="AM70" s="7"/>
    </row>
    <row r="71" spans="1:39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14">
        <f>P68</f>
        <v>0</v>
      </c>
      <c r="Q71" s="14">
        <f>IF(AND(P67=0,P68=0,Q67=0,Q68&lt;&gt;0),Q67,Q68)</f>
        <v>0</v>
      </c>
      <c r="R71" s="14">
        <f>IF(AND(P67=0,P68=0,Q67=0,Q68&lt;&gt;0),R67,R68)</f>
        <v>0</v>
      </c>
      <c r="S71" s="14">
        <f>IF(AND(P67=0,P68=0,Q67=0,Q68&lt;&gt;0),S67,S68)</f>
        <v>0</v>
      </c>
      <c r="T71" s="14">
        <f>IF(AND(P67=0,P68=0,Q67=0,Q68&lt;&gt;0),T67,T68)</f>
        <v>0</v>
      </c>
      <c r="U71" s="14">
        <f>IF(AND(P70=0,P71=0,P72=0),-R70,IF(AND(P70&lt;&gt;0,P71=0,Q70=0,Q71=0),-R70,0))</f>
        <v>0</v>
      </c>
      <c r="V71" s="14"/>
      <c r="W71" s="7"/>
      <c r="X71" s="7"/>
      <c r="Y71" s="7"/>
      <c r="Z71" s="7"/>
      <c r="AA71" s="7"/>
      <c r="AB71" s="14">
        <f>AB68</f>
        <v>0</v>
      </c>
      <c r="AC71" s="14">
        <f>IF(AND(AB67=0,AB68=0,AC67=0,AC68&lt;&gt;0),AC67,AC68)</f>
        <v>0</v>
      </c>
      <c r="AD71" s="14">
        <f>IF(AND(AB67=0,AB68=0,AC67=0,AC68&lt;&gt;0),AD67,AD68)</f>
        <v>0</v>
      </c>
      <c r="AE71" s="14">
        <f>IF(AND(AB67=0,AB68=0,AC67=0,AC68&lt;&gt;0),AE67,AE68)</f>
        <v>0</v>
      </c>
      <c r="AF71" s="14">
        <f>IF(AND(AB67=0,AB68=0,AC67=0,AC68&lt;&gt;0),AF67,AF68)</f>
        <v>12</v>
      </c>
      <c r="AG71" s="14">
        <f>IF(AND(AB70=0,AB71=0,AB72=0),-AD70,IF(AND(AB70&lt;&gt;0,AB71=0,AC70=0,AC71=0),-AD70,0))</f>
        <v>0</v>
      </c>
      <c r="AH71" s="14"/>
      <c r="AI71" s="14"/>
      <c r="AJ71" s="14">
        <f>AE71</f>
        <v>0</v>
      </c>
      <c r="AK71" s="14">
        <f>IF(AL72=999,999,IF(AND(AB71=0,AC71&lt;&gt;0),AF71/AC71,IF(AND(AB71=0,AC71=0,AD71&lt;&gt;0),AF71/AD71,IF(AND(AB71=0,AC71=0,AD71=0,AE71&lt;&gt;0),AF71/AE71,IF(AND(AB71=0,AC71=0,AD71=0,AE71=0,AF71=0),1111,999)))))</f>
        <v>999</v>
      </c>
      <c r="AL71" s="14"/>
      <c r="AM71" s="7"/>
    </row>
    <row r="72" spans="1:39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14">
        <f>P69</f>
        <v>0</v>
      </c>
      <c r="Q72" s="14">
        <f>Q69</f>
        <v>0</v>
      </c>
      <c r="R72" s="14">
        <f>ROUND(IF(R69&lt;&gt;0,R69/R69,R69),3)</f>
        <v>0</v>
      </c>
      <c r="S72" s="14">
        <f>ROUND(IF(R69&lt;&gt;0,S69/R69,S69),3)</f>
        <v>0</v>
      </c>
      <c r="T72" s="14">
        <f>ROUND(IF(R69&lt;&gt;0,T69/R69,T69),3)</f>
        <v>0</v>
      </c>
      <c r="U72" s="14"/>
      <c r="V72" s="14"/>
      <c r="W72" s="7"/>
      <c r="X72" s="7"/>
      <c r="Y72" s="7"/>
      <c r="Z72" s="7"/>
      <c r="AA72" s="7"/>
      <c r="AB72" s="14">
        <f>AB69</f>
        <v>0</v>
      </c>
      <c r="AC72" s="14">
        <f>AC69</f>
        <v>0</v>
      </c>
      <c r="AD72" s="14">
        <f>ROUND(IF(AD69&lt;&gt;0,AD69/AD69,AD69),3)</f>
        <v>1</v>
      </c>
      <c r="AE72" s="14">
        <f>ROUND(IF(AD69&lt;&gt;0,AE69/AD69,AE69),3)</f>
        <v>0</v>
      </c>
      <c r="AF72" s="14">
        <f>ROUND(IF(AD69&lt;&gt;0,AF69/AD69,AF69),3)</f>
        <v>1</v>
      </c>
      <c r="AG72" s="14"/>
      <c r="AH72" s="14"/>
      <c r="AI72" s="14"/>
      <c r="AJ72" s="14"/>
      <c r="AK72" s="14">
        <f>AE72</f>
        <v>0</v>
      </c>
      <c r="AL72" s="14">
        <f>IF(AND(AB72=0,AC72=0,AD72&lt;&gt;0),AF72/AD72,IF(AND(AB72=0,AC72=0,AD72=0,AF72=0),1111,IF(AND(AB72=0,AC72=0,AD72=0,AF72&lt;&gt;0),999,"hab auch keine Ahnung")))</f>
        <v>1</v>
      </c>
      <c r="AM72" s="7"/>
    </row>
    <row r="73" spans="1:39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14">
        <f>P70*U70+P71*U71</f>
        <v>4</v>
      </c>
      <c r="Q73" s="14">
        <f>Q70*U70+Q71*U71</f>
        <v>0</v>
      </c>
      <c r="R73" s="14">
        <f>R70*U70+R71*U71</f>
        <v>0</v>
      </c>
      <c r="S73" s="14">
        <f>S70*U70+S71*U71</f>
        <v>0</v>
      </c>
      <c r="T73" s="14">
        <f>T70*U70+T71*U71</f>
        <v>4</v>
      </c>
      <c r="U73" s="14"/>
      <c r="V73" s="14"/>
      <c r="W73" s="7"/>
      <c r="X73" s="7"/>
      <c r="Y73" s="7"/>
      <c r="Z73" s="7"/>
      <c r="AA73" s="7"/>
      <c r="AB73" s="14">
        <f>AB70*AG70+AB71*AG71</f>
        <v>0</v>
      </c>
      <c r="AC73" s="14">
        <f>AC70*AG70+AC71*AG71</f>
        <v>1</v>
      </c>
      <c r="AD73" s="14">
        <f>AD70*AG70+AD71*AG71</f>
        <v>0</v>
      </c>
      <c r="AE73" s="14">
        <f>AE70*AG70+AE71*AG71</f>
        <v>0</v>
      </c>
      <c r="AF73" s="14">
        <f>AF70*AG70+AF71*AG71</f>
        <v>1</v>
      </c>
      <c r="AG73" s="14"/>
      <c r="AH73" s="14"/>
      <c r="AI73" s="14"/>
      <c r="AJ73" s="14"/>
      <c r="AK73" s="14"/>
      <c r="AL73" s="14"/>
      <c r="AM73" s="7"/>
    </row>
    <row r="74" spans="1:39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14">
        <f aca="true" t="shared" si="6" ref="P74:T75">P71</f>
        <v>0</v>
      </c>
      <c r="Q74" s="14">
        <f t="shared" si="6"/>
        <v>0</v>
      </c>
      <c r="R74" s="14">
        <f t="shared" si="6"/>
        <v>0</v>
      </c>
      <c r="S74" s="14">
        <f t="shared" si="6"/>
        <v>0</v>
      </c>
      <c r="T74" s="14">
        <f t="shared" si="6"/>
        <v>0</v>
      </c>
      <c r="U74" s="14"/>
      <c r="V74" s="14"/>
      <c r="W74" s="7"/>
      <c r="X74" s="7"/>
      <c r="Y74" s="7"/>
      <c r="Z74" s="7"/>
      <c r="AA74" s="7"/>
      <c r="AB74" s="14">
        <f aca="true" t="shared" si="7" ref="AB74:AF75">AB71</f>
        <v>0</v>
      </c>
      <c r="AC74" s="14">
        <f t="shared" si="7"/>
        <v>0</v>
      </c>
      <c r="AD74" s="14">
        <f t="shared" si="7"/>
        <v>0</v>
      </c>
      <c r="AE74" s="14">
        <f t="shared" si="7"/>
        <v>0</v>
      </c>
      <c r="AF74" s="14">
        <f t="shared" si="7"/>
        <v>12</v>
      </c>
      <c r="AG74" s="14"/>
      <c r="AH74" s="14"/>
      <c r="AI74" s="14"/>
      <c r="AJ74" s="14"/>
      <c r="AK74" s="14"/>
      <c r="AL74" s="14"/>
      <c r="AM74" s="7"/>
    </row>
    <row r="75" spans="1:39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14">
        <f t="shared" si="6"/>
        <v>0</v>
      </c>
      <c r="Q75" s="14">
        <f t="shared" si="6"/>
        <v>0</v>
      </c>
      <c r="R75" s="14">
        <f t="shared" si="6"/>
        <v>0</v>
      </c>
      <c r="S75" s="14">
        <f t="shared" si="6"/>
        <v>0</v>
      </c>
      <c r="T75" s="14">
        <f t="shared" si="6"/>
        <v>0</v>
      </c>
      <c r="U75" s="14"/>
      <c r="V75" s="14"/>
      <c r="W75" s="7"/>
      <c r="X75" s="7"/>
      <c r="Y75" s="7"/>
      <c r="Z75" s="7"/>
      <c r="AA75" s="7"/>
      <c r="AB75" s="14">
        <f t="shared" si="7"/>
        <v>0</v>
      </c>
      <c r="AC75" s="14">
        <f t="shared" si="7"/>
        <v>0</v>
      </c>
      <c r="AD75" s="14">
        <f t="shared" si="7"/>
        <v>1</v>
      </c>
      <c r="AE75" s="14">
        <f t="shared" si="7"/>
        <v>0</v>
      </c>
      <c r="AF75" s="14">
        <f t="shared" si="7"/>
        <v>1</v>
      </c>
      <c r="AG75" s="14"/>
      <c r="AH75" s="14"/>
      <c r="AI75" s="14"/>
      <c r="AJ75" s="14"/>
      <c r="AK75" s="14"/>
      <c r="AL75" s="14"/>
      <c r="AM75" s="7"/>
    </row>
    <row r="76" spans="1:39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14">
        <f>ROUND(IF(P73&lt;&gt;0,P73/P73,P73),3)</f>
        <v>1</v>
      </c>
      <c r="Q76" s="14">
        <f>ROUND(IF(P73&lt;&gt;0,Q73/P73,IF(AND(P73=0,Q73&lt;&gt;0),Q73/Q73,Q73)),3)</f>
        <v>0</v>
      </c>
      <c r="R76" s="14">
        <f>ROUND(IF(P73&lt;&gt;0,R73/P73,IF(AND(P73=0,Q73&lt;&gt;0,),R73/Q73,IF(AND(P73=0,Q73=0,R73&lt;&gt;0),R73/R73,R73))),3)</f>
        <v>0</v>
      </c>
      <c r="S76" s="14">
        <f>ROUND(IF(P73&lt;&gt;0,S73/P73,IF(AND(P73=0,Q73&lt;&gt;0,),S73/Q73,IF(AND(P73=0,Q73=0,R73&lt;&gt;0),S73/R73,IF(AND(P73=0,Q73=0,R73=0,S73&lt;&gt;0),#REF!/S73,S73)))),3)</f>
        <v>0</v>
      </c>
      <c r="T76" s="14">
        <f>ROUND(IF(P73&lt;&gt;0,T73/P73,IF(AND(P73=0,Q73&lt;&gt;0),T73/Q73,IF(AND(P73=0,Q73=0,R73&lt;&gt;0),T73/R73,IF(AND(P73=0,Q73=0,R73=0,S73&lt;&gt;0),T73/S73,IF(AND(P73=0,Q73=0,R73=0,S73=0,T73&lt;&gt;0),T73/T73,T73))))),3)</f>
        <v>1</v>
      </c>
      <c r="U76" s="14">
        <f>IF(AND(P77=0,Q77=0,R77&lt;&gt;0),R77,1)</f>
        <v>1</v>
      </c>
      <c r="V76" s="14"/>
      <c r="W76" s="7"/>
      <c r="X76" s="7"/>
      <c r="Y76" s="7"/>
      <c r="Z76" s="7"/>
      <c r="AA76" s="7"/>
      <c r="AB76" s="14">
        <f>ROUND(IF(AB73&lt;&gt;0,AB73/AB73,AB73),3)</f>
        <v>0</v>
      </c>
      <c r="AC76" s="14">
        <f>ROUND(IF(AB73&lt;&gt;0,AC73/AB73,IF(AND(AB73=0,AC73&lt;&gt;0),AC73/AC73,AC73)),3)</f>
        <v>1</v>
      </c>
      <c r="AD76" s="14">
        <f>ROUND(IF(AB73&lt;&gt;0,AD73/AB73,IF(AND(AB73=0,AC73&lt;&gt;0,),AD73/AC73,IF(AND(AB73=0,AC73=0,AD73&lt;&gt;0),AD73/AD73,AD73))),3)</f>
        <v>0</v>
      </c>
      <c r="AE76" s="14">
        <f>ROUND(IF(AB73&lt;&gt;0,AE73/AB73,IF(AND(AB73=0,AC73&lt;&gt;0,),AE73/AC73,IF(AND(AB73=0,AC73=0,AD73&lt;&gt;0),AE73/AD73,IF(AND(AB73=0,AC73=0,AD73=0,AE73&lt;&gt;0),#REF!/AE73,AE73)))),3)</f>
        <v>0</v>
      </c>
      <c r="AF76" s="14">
        <f>ROUND(IF(AB73&lt;&gt;0,AF73/AB73,IF(AND(AB73=0,AC73&lt;&gt;0),AF73/AC73,IF(AND(AB73=0,AC73=0,AD73&lt;&gt;0),AF73/AD73,IF(AND(AB73=0,AC73=0,AD73=0,AE73&lt;&gt;0),AF73/AE73,IF(AND(AB73=0,AC73=0,AD73=0,AE73=0,AF73&lt;&gt;0),AF73/AF73,AF73))))),3)</f>
        <v>1</v>
      </c>
      <c r="AG76" s="14">
        <f>IF(AND(AB77=0,AC77=0,AD77&lt;&gt;0),AD77,1)</f>
        <v>1</v>
      </c>
      <c r="AH76" s="14"/>
      <c r="AI76" s="14">
        <f>AE76</f>
        <v>0</v>
      </c>
      <c r="AJ76" s="14">
        <f>IF(AK77=999,999,IF(AND(AK77&lt;&gt;1111,AK77&lt;&gt;999,AB76&lt;&gt;0),AF76/AB76,IF(AND(AC76&lt;&gt;0,AB76=0),AF76/AC76,IF(AND(AB76=0,AC76=0,AD76&lt;&gt;0),AF76/AD76,IF(AND(AB76=0,AC76=0,AD76=0,AE76&lt;&gt;0),AF76/AE76,IF(AND(AB76=0,AC76=0,AD76=0,AE76=0,AF76=0),1111,999))))))</f>
        <v>999</v>
      </c>
      <c r="AK76" s="14"/>
      <c r="AL76" s="14"/>
      <c r="AM76" s="7"/>
    </row>
    <row r="77" spans="1:39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14">
        <f>P71</f>
        <v>0</v>
      </c>
      <c r="Q77" s="14">
        <f>ROUND(IF(P71&lt;&gt;0,Q71/P71,IF(AND(P71=0,Q71&lt;&gt;0),Q71/Q71,Q71)),3)</f>
        <v>0</v>
      </c>
      <c r="R77" s="14">
        <f>ROUND(IF(P71&lt;&gt;0,R71/P71,IF(AND(P71=0,Q71&lt;&gt;0),R71/Q71,IF(AND(P71=0,Q71=0,R71&lt;&gt;0),R71/R71,R71))),3)</f>
        <v>0</v>
      </c>
      <c r="S77" s="14">
        <f>ROUND(IF(P71&lt;&gt;0,S71/P71,IF(AND(P71=0,Q71&lt;&gt;0),S71/Q71,IF(AND(P71=0,Q71=0,R71&lt;&gt;0),S71/R71,IF(AND(P71=0,Q71=0,R71=0,S71&lt;&gt;0),S71/S71,S71)))),3)</f>
        <v>0</v>
      </c>
      <c r="T77" s="14">
        <f>ROUND(IF(P71&lt;&gt;0,T71/P71,IF(AND(P71=0,Q71&lt;&gt;0),T71/Q71,IF(AND(P71=0,Q71=0,R71&lt;&gt;0),T71/R71,IF(AND(P71=0,Q71=0,R71=0,S71&lt;&gt;0),T71/S71,IF(AND(P71=0,Q71=0,R71=0,S71=0,T71&lt;&gt;0),T71/T71,T71))))),3)</f>
        <v>0</v>
      </c>
      <c r="U77" s="14">
        <f>IF(AND(P77=0,Q77=0,R77&lt;&gt;0),-R76,0)</f>
        <v>0</v>
      </c>
      <c r="V77" s="14"/>
      <c r="W77" s="7"/>
      <c r="X77" s="7"/>
      <c r="Y77" s="7"/>
      <c r="Z77" s="7"/>
      <c r="AA77" s="7"/>
      <c r="AB77" s="14">
        <f>AB71</f>
        <v>0</v>
      </c>
      <c r="AC77" s="14">
        <f>ROUND(IF(AB71&lt;&gt;0,AC71/AB71,IF(AND(AB71=0,AC71&lt;&gt;0),AC71/AC71,AC71)),3)</f>
        <v>0</v>
      </c>
      <c r="AD77" s="14">
        <f>ROUND(IF(AB71&lt;&gt;0,AD71/AB71,IF(AND(AB71=0,AC71&lt;&gt;0),AD71/AC71,IF(AND(AB71=0,AC71=0,AD71&lt;&gt;0),AD71/AD71,AD71))),3)</f>
        <v>0</v>
      </c>
      <c r="AE77" s="14">
        <f>ROUND(IF(AB71&lt;&gt;0,AE71/AB71,IF(AND(AB71=0,AC71&lt;&gt;0),AE71/AC71,IF(AND(AB71=0,AC71=0,AD71&lt;&gt;0),AE71/AD71,IF(AND(AB71=0,AC71=0,AD71=0,AE71&lt;&gt;0),AE71/AE71,AE71)))),3)</f>
        <v>0</v>
      </c>
      <c r="AF77" s="14">
        <f>ROUND(IF(AB71&lt;&gt;0,AF71/AB71,IF(AND(AB71=0,AC71&lt;&gt;0),AF71/AC71,IF(AND(AB71=0,AC71=0,AD71&lt;&gt;0),AF71/AD71,IF(AND(AB71=0,AC71=0,AD71=0,AE71&lt;&gt;0),AF71/AE71,IF(AND(AB71=0,AC71=0,AD71=0,AE71=0,AF71&lt;&gt;0),AF71/AF71,AF71))))),3)</f>
        <v>1</v>
      </c>
      <c r="AG77" s="14">
        <f>IF(AND(AB77=0,AC77=0,AD77&lt;&gt;0),-AD76,0)</f>
        <v>0</v>
      </c>
      <c r="AH77" s="14"/>
      <c r="AI77" s="14"/>
      <c r="AJ77" s="14">
        <f>AE77</f>
        <v>0</v>
      </c>
      <c r="AK77" s="14">
        <f>IF(AL78=999,999,IF(AND(AB77=0,AC77&lt;&gt;0),AF77/AC77,IF(AND(AB77=0,AC77=0,AD77&lt;&gt;0),AF77/AD77,IF(AND(AB77=0,AC77=0,AD77=0,AE77&lt;&gt;0),AF77/AE77,IF(AND(AB77=0,AC77=0,AD77=0,AE77=0,AF77=0),1111,999)))))</f>
        <v>999</v>
      </c>
      <c r="AL77" s="14"/>
      <c r="AM77" s="7"/>
    </row>
    <row r="78" spans="1:39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14">
        <f>P72</f>
        <v>0</v>
      </c>
      <c r="Q78" s="14">
        <f>ROUND(IF(P72&lt;&gt;0,Q72/P72,IF(AND(P72=0,Q72&lt;&gt;0),Q72/Q72,Q72)),3)</f>
        <v>0</v>
      </c>
      <c r="R78" s="14">
        <f>ROUND(IF(P72&lt;&gt;0,R72/P72,IF(AND(P72=0,Q72&lt;&gt;0,),R72/Q72,IF(AND(P72=0,Q72=0,R72&lt;&gt;0),R72/R72,R72))),3)</f>
        <v>0</v>
      </c>
      <c r="S78" s="14">
        <f>ROUND(IF(P72&lt;&gt;0,S72/P72,IF(AND(P72=0,Q72&lt;&gt;0,),S72/Q72,IF(AND(P72=0,Q72=0,R72&lt;&gt;0),S72/R72,IF(AND(P72=0,Q72=0,R72=0,S72&lt;&gt;0),S72/S72,S72)))),3)</f>
        <v>0</v>
      </c>
      <c r="T78" s="14">
        <f>ROUND(IF(P72&lt;&gt;0,T72/P72,IF(AND(P72=0,Q72&lt;&gt;0,),T72/Q72,IF(AND(P72=0,Q72=0,R72&lt;&gt;0),T72/R72,IF(AND(P72=0,Q72=0,R72=0,S72&lt;&gt;0),T72/S72,IF(AND(P72=0,Q72=0,R72=0,S72=0,T72&lt;&gt;0),T72/T72,T72))))),3)</f>
        <v>0</v>
      </c>
      <c r="U78" s="14"/>
      <c r="V78" s="14"/>
      <c r="W78" s="7"/>
      <c r="X78" s="7"/>
      <c r="Y78" s="7"/>
      <c r="Z78" s="7"/>
      <c r="AA78" s="7"/>
      <c r="AB78" s="14">
        <f>AB72</f>
        <v>0</v>
      </c>
      <c r="AC78" s="14">
        <f>ROUND(IF(AB72&lt;&gt;0,AC72/AB72,IF(AND(AB72=0,AC72&lt;&gt;0),AC72/AC72,AC72)),3)</f>
        <v>0</v>
      </c>
      <c r="AD78" s="14">
        <f>ROUND(IF(AB72&lt;&gt;0,AD72/AB72,IF(AND(AB72=0,AC72&lt;&gt;0,),AD72/AC72,IF(AND(AB72=0,AC72=0,AD72&lt;&gt;0),AD72/AD72,AD72))),3)</f>
        <v>1</v>
      </c>
      <c r="AE78" s="14">
        <f>ROUND(IF(AB72&lt;&gt;0,AE72/AB72,IF(AND(AB72=0,AC72&lt;&gt;0,),AE72/AC72,IF(AND(AB72=0,AC72=0,AD72&lt;&gt;0),AE72/AD72,IF(AND(AB72=0,AC72=0,AD72=0,AE72&lt;&gt;0),AE72/AE72,AE72)))),3)</f>
        <v>0</v>
      </c>
      <c r="AF78" s="14">
        <f>ROUND(IF(AB72&lt;&gt;0,AF72/AB72,IF(AND(AB72=0,AC72&lt;&gt;0,),AF72/AC72,IF(AND(AB72=0,AC72=0,AD72&lt;&gt;0),AF72/AD72,IF(AND(AB72=0,AC72=0,AD72=0,AE72&lt;&gt;0),AF72/AE72,IF(AND(AB72=0,AC72=0,AD72=0,AE72=0,AF72&lt;&gt;0),AF72/AF72,AF72))))),3)</f>
        <v>1</v>
      </c>
      <c r="AG78" s="14"/>
      <c r="AH78" s="14"/>
      <c r="AI78" s="14"/>
      <c r="AJ78" s="14"/>
      <c r="AK78" s="14">
        <f>AE78</f>
        <v>0</v>
      </c>
      <c r="AL78" s="14">
        <f>IF(AND(AB78=0,AC78=0,AD78&lt;&gt;0),AF78/AD78,IF(AND(AB78=0,AC78=0,AD78=0,AF78=0),1111,IF(AND(AB78=0,AC78=0,AD78=0,AF78&lt;&gt;0),999,"hab auch keine Ahnung")))</f>
        <v>1</v>
      </c>
      <c r="AM78" s="7"/>
    </row>
    <row r="79" spans="1:39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14">
        <f>P76*U76+P77*U77</f>
        <v>1</v>
      </c>
      <c r="Q79" s="14">
        <f>Q76*U76+Q77*U77</f>
        <v>0</v>
      </c>
      <c r="R79" s="14">
        <f>R76*U76+R77*U77</f>
        <v>0</v>
      </c>
      <c r="S79" s="14">
        <f>S76*U76+S77*U77</f>
        <v>0</v>
      </c>
      <c r="T79" s="14">
        <f>T76*U76+T77*U77</f>
        <v>1</v>
      </c>
      <c r="U79" s="14"/>
      <c r="V79" s="14"/>
      <c r="W79" s="14">
        <f>S79</f>
        <v>0</v>
      </c>
      <c r="X79" s="14">
        <f>IF(Y80=999,999,IF(AND(Y80&lt;&gt;1111,Y80&lt;&gt;999,P79&lt;&gt;0),T79/P79,IF(AND(Q79&lt;&gt;0,P79=0),T79/Q79,IF(AND(P79=0,Q79=0,R79&lt;&gt;0),T79/R79,IF(AND(P79=0,Q79=0,R79=0,S79&lt;&gt;0),T79/S79,IF(AND(P79=0,Q79=0,R79=0,S79=0,T79=0),1111,999))))))</f>
        <v>999</v>
      </c>
      <c r="Y79" s="14"/>
      <c r="Z79" s="14"/>
      <c r="AA79" s="7"/>
      <c r="AB79" s="14">
        <f>AB76*AG76+AB77*AG77</f>
        <v>0</v>
      </c>
      <c r="AC79" s="14">
        <f>AC76*AG76+AC77*AG77</f>
        <v>1</v>
      </c>
      <c r="AD79" s="14">
        <f>AD76*AG76+AD77*AG77</f>
        <v>0</v>
      </c>
      <c r="AE79" s="14">
        <f>AE76*AG76+AE77*AG77</f>
        <v>0</v>
      </c>
      <c r="AF79" s="14">
        <f>AF76*AG76+AF77*AG77</f>
        <v>1</v>
      </c>
      <c r="AG79" s="14"/>
      <c r="AH79" s="14"/>
      <c r="AI79" s="14">
        <f>AE79</f>
        <v>0</v>
      </c>
      <c r="AJ79" s="14">
        <f>IF(AK80=999,999,IF(AND(AK80&lt;&gt;1111,AK80&lt;&gt;999,AB79&lt;&gt;0),AF79/AB79,IF(AND(AC79&lt;&gt;0,AB79=0),AF79/AC79,IF(AND(AB79=0,AC79=0,AD79&lt;&gt;0),AF79/AD79,IF(AND(AB79=0,AC79=0,AD79=0,AE79&lt;&gt;0),AF79/AE79,IF(AND(AB79=0,AC79=0,AD79=0,AE79=0,AF79=0),1111,999))))))</f>
        <v>999</v>
      </c>
      <c r="AK79" s="14"/>
      <c r="AL79" s="14"/>
      <c r="AM79" s="7"/>
    </row>
    <row r="80" spans="1:39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14">
        <f>P74</f>
        <v>0</v>
      </c>
      <c r="Q80" s="14">
        <f>IF(P74&lt;&gt;0,Q74/P74,IF(AND(P74=0,Q74&lt;&gt;0),Q74/Q74,Q74))</f>
        <v>0</v>
      </c>
      <c r="R80" s="14">
        <f>IF(P74&lt;&gt;0,R74/P74,IF(AND(P74=0,Q74&lt;&gt;0),R74/Q74,IF(AND(P74=0,Q74=0,R74&lt;&gt;0),R74/R74,R74)))</f>
        <v>0</v>
      </c>
      <c r="S80" s="14">
        <f>IF(P74&lt;&gt;0,S74/P74,IF(AND(P74=0,Q74&lt;&gt;0),S74/Q74,IF(AND(P74=0,Q74=0,R74&lt;&gt;0),S74/R74,IF(AND(P74=0,Q74=0,R74=0,S74&lt;&gt;0),S74/S74,S74))))</f>
        <v>0</v>
      </c>
      <c r="T80" s="14">
        <f>(IF(P74&lt;&gt;0,T74/P74,IF(AND(P74=0,Q74&lt;&gt;0),T74/Q74,IF(AND(P74=0,Q74=0,R74&lt;&gt;0),T74/R74,IF(AND(P74=0,Q74=0,R74=0,S74&lt;&gt;0),T74/S74,IF(AND(P74=0,Q74=0,R74=0,S74=0,T74&lt;&gt;0),T74/T74,T74))))))</f>
        <v>0</v>
      </c>
      <c r="U80" s="14"/>
      <c r="V80" s="14"/>
      <c r="W80" s="14"/>
      <c r="X80" s="14">
        <f>S80</f>
        <v>0</v>
      </c>
      <c r="Y80" s="14">
        <f>IF(Z81=999,999,IF(AND(P80=0,Q80&lt;&gt;0),T80/Q80,IF(AND(P80=0,Q80=0,R80&lt;&gt;0),T80/R80,IF(AND(P80=0,Q80=0,R80=0,S80&lt;&gt;0),T80/S80,IF(AND(P80=0,Q80=0,R80=0,S80=0,T80=0),1111,999)))))</f>
        <v>1111</v>
      </c>
      <c r="Z80" s="14"/>
      <c r="AA80" s="7"/>
      <c r="AB80" s="14">
        <f>AB74</f>
        <v>0</v>
      </c>
      <c r="AC80" s="14">
        <f>IF(AB74&lt;&gt;0,AC74/AB74,IF(AND(AB74=0,AC74&lt;&gt;0),AC74/AC74,AC74))</f>
        <v>0</v>
      </c>
      <c r="AD80" s="14">
        <f>IF(AB74&lt;&gt;0,AD74/AB74,IF(AND(AB74=0,AC74&lt;&gt;0),AD74/AC74,IF(AND(AB74=0,AC74=0,AD74&lt;&gt;0),AD74/AD74,AD74)))</f>
        <v>0</v>
      </c>
      <c r="AE80" s="14">
        <f>IF(AB74&lt;&gt;0,AE74/AB74,IF(AND(AB74=0,AC74&lt;&gt;0),AE74/AC74,IF(AND(AB74=0,AC74=0,AD74&lt;&gt;0),AE74/AD74,IF(AND(AB74=0,AC74=0,AD74=0,AE74&lt;&gt;0),AE74/AE74,AE74))))</f>
        <v>0</v>
      </c>
      <c r="AF80" s="14">
        <f>(IF(AB74&lt;&gt;0,AF74/AB74,IF(AND(AB74=0,AC74&lt;&gt;0),AF74/AC74,IF(AND(AB74=0,AC74=0,AD74&lt;&gt;0),AF74/AD74,IF(AND(AB74=0,AC74=0,AD74=0,AE74&lt;&gt;0),AF74/AE74,IF(AND(AB74=0,AC74=0,AD74=0,AE74=0,AF74&lt;&gt;0),AF74/AF74,AF74))))))</f>
        <v>1</v>
      </c>
      <c r="AG80" s="14"/>
      <c r="AH80" s="14"/>
      <c r="AI80" s="14"/>
      <c r="AJ80" s="14">
        <f>AE80</f>
        <v>0</v>
      </c>
      <c r="AK80" s="14">
        <f>IF(AL81=999,999,IF(AND(AB80=0,AC80&lt;&gt;0),AF80/AC80,IF(AND(AB80=0,AC80=0,AD80&lt;&gt;0),AF80/AD80,IF(AND(AB80=0,AC80=0,AD80=0,AE80&lt;&gt;0),AF80/AE80,IF(AND(AB80=0,AC80=0,AD80=0,AE80=0,AF80=0),1111,999)))))</f>
        <v>999</v>
      </c>
      <c r="AL80" s="14"/>
      <c r="AM80" s="7"/>
    </row>
    <row r="81" spans="1:39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14">
        <f>P75</f>
        <v>0</v>
      </c>
      <c r="Q81" s="14">
        <f>IF(P75&lt;&gt;0,Q75/P75,IF(AND(P75=0,Q75&lt;&gt;0),Q75/Q75,Q75))</f>
        <v>0</v>
      </c>
      <c r="R81" s="14">
        <f>IF(P75&lt;&gt;0,R75/P75,IF(AND(P75=0,Q75&lt;&gt;0,),R75/Q75,IF(AND(P75=0,Q75=0,R75&lt;&gt;0),R75/R75,R75)))</f>
        <v>0</v>
      </c>
      <c r="S81" s="14">
        <f>IF(P75&lt;&gt;0,S75/P75,IF(AND(P75=0,Q75&lt;&gt;0,),S75/Q75,IF(AND(P75=0,Q75=0,R75&lt;&gt;0),S75/R75,IF(AND(P75=0,Q75=0,R75=0,S75&lt;&gt;0),S75/S75,S75))))</f>
        <v>0</v>
      </c>
      <c r="T81" s="14">
        <f>IF(P75&lt;&gt;0,T75/P75,IF(AND(P75=0,Q75&lt;&gt;0,),T75/Q75,IF(AND(P75=0,Q75=0,R75&lt;&gt;0),T75/R75,IF(AND(P75=0,Q75=0,R75=0,S75&lt;&gt;0),T75/S75,IF(AND(P75=0,Q75=0,R75=0,S75=0,T75&lt;&gt;0),T75/T75,T75)))))</f>
        <v>0</v>
      </c>
      <c r="U81" s="14"/>
      <c r="V81" s="14"/>
      <c r="W81" s="14"/>
      <c r="X81" s="14"/>
      <c r="Y81" s="14">
        <f>S81</f>
        <v>0</v>
      </c>
      <c r="Z81" s="14">
        <f>IF(AND(P81=0,Q81=0,R81=0,S81=0,T81=0),1111,IF(AND(P81=0,Q81=0,R81=0,S81=0,T81&lt;&gt;0),999,IF(AND(P81=0,Q81=0,R81&lt;&gt;0,S81=0),T81/R81,"?")))</f>
        <v>1111</v>
      </c>
      <c r="AB81" s="14">
        <f>AB75</f>
        <v>0</v>
      </c>
      <c r="AC81" s="14">
        <f>IF(AB75&lt;&gt;0,AC75/AB75,IF(AND(AB75=0,AC75&lt;&gt;0),AC75/AC75,AC75))</f>
        <v>0</v>
      </c>
      <c r="AD81" s="14">
        <f>IF(AB75&lt;&gt;0,AD75/AB75,IF(AND(AB75=0,AC75&lt;&gt;0,),AD75/AC75,IF(AND(AB75=0,AC75=0,AD75&lt;&gt;0),AD75/AD75,AD75)))</f>
        <v>1</v>
      </c>
      <c r="AE81" s="14">
        <f>IF(AB75&lt;&gt;0,AE75/AB75,IF(AND(AB75=0,AC75&lt;&gt;0,),AE75/AC75,IF(AND(AB75=0,AC75=0,AD75&lt;&gt;0),AE75/AD75,IF(AND(AB75=0,AC75=0,AD75=0,AE75&lt;&gt;0),AE75/AE75,AE75))))</f>
        <v>0</v>
      </c>
      <c r="AF81" s="14">
        <f>IF(AB75&lt;&gt;0,AF75/AB75,IF(AND(AB75=0,AC75&lt;&gt;0,),AF75/AC75,IF(AND(AB75=0,AC75=0,AD75&lt;&gt;0),AF75/AD75,IF(AND(AB75=0,AC75=0,AD75=0,AE75&lt;&gt;0),AF75/AE75,IF(AND(AB75=0,AC75=0,AD75=0,AE75=0,AF75&lt;&gt;0),AF75/AF75,AF75)))))</f>
        <v>1</v>
      </c>
      <c r="AG81" s="14"/>
      <c r="AH81" s="14"/>
      <c r="AI81" s="14"/>
      <c r="AJ81" s="14"/>
      <c r="AK81" s="14">
        <f>AE81</f>
        <v>0</v>
      </c>
      <c r="AL81" s="14">
        <f>IF(AND(AB81=0,AC81=0,AD81=0,AE81=0,AF81=0),1111,IF(AND(AB81=0,AC81=0,AD81=0,AE81=0,AF81&lt;&gt;0),999,IF(AND(AB81=0,AC81=0,AD81&lt;&gt;0,AE81=0),AF81/AD81,"?")))</f>
        <v>1</v>
      </c>
      <c r="AM81" s="7"/>
    </row>
    <row r="82" spans="1:39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</row>
    <row r="83" spans="1:39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</row>
    <row r="84" spans="1:39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</row>
    <row r="85" spans="1:39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</row>
    <row r="86" spans="1:39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</row>
    <row r="87" spans="1:39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</row>
    <row r="88" spans="1:39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</row>
    <row r="89" spans="1:39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</row>
    <row r="90" spans="1:39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</row>
    <row r="91" spans="1:39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</row>
    <row r="92" spans="1:39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</row>
    <row r="93" spans="1:39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</row>
    <row r="94" spans="1:39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</row>
    <row r="95" spans="1:39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</row>
    <row r="96" spans="1:39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</row>
    <row r="97" spans="1:39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</row>
    <row r="98" spans="1:39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</row>
    <row r="99" spans="1:39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</row>
    <row r="100" spans="1:39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</row>
  </sheetData>
  <sheetProtection password="8089" sheet="1" objects="1" scenarios="1" selectLockedCells="1"/>
  <conditionalFormatting sqref="I54:K54 I55 P73:T78 P55:T57 P61:T63 P67:T69 P50:V51 AB73:AF78 AB55:AF57 AB61:AF63 AB67:AF69 AB50:AH51 B34:D38 F34:L35 AB17:AF18 AB40:AF45 AB22:AF24 AB28:AF30 AB34:AF36 P40:T45 P22:T24 P28:T30 P34:T36 P17:V18 P11:V14">
    <cfRule type="expression" priority="1" dxfId="26" stopIfTrue="1">
      <formula>$H$1=852456</formula>
    </cfRule>
    <cfRule type="expression" priority="2" dxfId="17" stopIfTrue="1">
      <formula>$H$1&lt;&gt;852456</formula>
    </cfRule>
  </conditionalFormatting>
  <conditionalFormatting sqref="W59:X60 U52:V81 W79:Z81 AI66:AL81 AG52:AH81 AI59:AJ60 AI33:AL48 AG19:AH48 W33:Z48 U19:V48 W26:X27">
    <cfRule type="expression" priority="3" dxfId="22" stopIfTrue="1">
      <formula>$H$1=852456</formula>
    </cfRule>
    <cfRule type="expression" priority="4" dxfId="17" stopIfTrue="1">
      <formula>$H$1&lt;&gt;852456</formula>
    </cfRule>
  </conditionalFormatting>
  <conditionalFormatting sqref="P79:T81 P70:T72 P58:T60 P64:T66 P52:T54 AB79:AF81 AB70:AF72 AB58:AF60 AB64:AF66 AB52:AF54 AB19:AF21 AB37:AF39 AB25:AF27 AB31:AF33 AB46:AF48 P46:T48 P37:T39 P25:T27 P31:T33 P19:T21">
    <cfRule type="expression" priority="5" dxfId="20" stopIfTrue="1">
      <formula>$H$1=852456</formula>
    </cfRule>
    <cfRule type="expression" priority="6" dxfId="17" stopIfTrue="1">
      <formula>$H$1&lt;&gt;852456</formula>
    </cfRule>
  </conditionalFormatting>
  <conditionalFormatting sqref="D29 F29 H29 J29">
    <cfRule type="expression" priority="7" dxfId="1" stopIfTrue="1">
      <formula>$Y$47=1111</formula>
    </cfRule>
    <cfRule type="expression" priority="8" dxfId="0" stopIfTrue="1">
      <formula>$Y$47&lt;&gt;1111</formula>
    </cfRule>
  </conditionalFormatting>
  <conditionalFormatting sqref="I15">
    <cfRule type="expression" priority="9" dxfId="1" stopIfTrue="1">
      <formula>AND(#REF!=I15,AND($I$2=852456,#REF!=$R$212))</formula>
    </cfRule>
    <cfRule type="expression" priority="10" dxfId="17" stopIfTrue="1">
      <formula>OR($I$2&lt;&gt;852456,#REF!&lt;&gt;$R$212)</formula>
    </cfRule>
    <cfRule type="expression" priority="11" dxfId="0" stopIfTrue="1">
      <formula>AND(#REF!&lt;&gt;I15,AND($I$2=852456,#REF!=$R$212))</formula>
    </cfRule>
  </conditionalFormatting>
  <conditionalFormatting sqref="D54:D56">
    <cfRule type="expression" priority="12" dxfId="1" stopIfTrue="1">
      <formula>$I$55="ja"</formula>
    </cfRule>
    <cfRule type="expression" priority="13" dxfId="0" stopIfTrue="1">
      <formula>$I$55="nein"</formula>
    </cfRule>
  </conditionalFormatting>
  <conditionalFormatting sqref="F54:F56">
    <cfRule type="expression" priority="14" dxfId="1" stopIfTrue="1">
      <formula>AND($Y$80=1111,$Z$81=1111)</formula>
    </cfRule>
    <cfRule type="expression" priority="15" dxfId="0" stopIfTrue="1">
      <formula>OR($Y$80&lt;&gt;1111,$Z$81&lt;&gt;1111)</formula>
    </cfRule>
  </conditionalFormatting>
  <hyperlinks>
    <hyperlink ref="B4:C4" location="'Aufgabe 1 und 2'!A1" display="Zurück zur Auswahl"/>
  </hyperlinks>
  <printOptions/>
  <pageMargins left="0.787401575" right="0.787401575" top="0.984251969" bottom="0.984251969" header="0.4921259845" footer="0.4921259845"/>
  <pageSetup horizontalDpi="360" verticalDpi="360" orientation="portrait" paperSize="9" scale="77" r:id="rId2"/>
  <colBreaks count="1" manualBreakCount="1">
    <brk id="1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AJ109"/>
  <sheetViews>
    <sheetView zoomScalePageLayoutView="0" workbookViewId="0" topLeftCell="A52">
      <selection activeCell="I77" sqref="I77"/>
    </sheetView>
  </sheetViews>
  <sheetFormatPr defaultColWidth="11.421875" defaultRowHeight="12.75"/>
  <cols>
    <col min="2" max="2" width="8.8515625" style="0" customWidth="1"/>
    <col min="3" max="3" width="6.421875" style="0" customWidth="1"/>
    <col min="4" max="4" width="6.7109375" style="0" customWidth="1"/>
    <col min="5" max="5" width="7.57421875" style="0" customWidth="1"/>
    <col min="6" max="6" width="6.57421875" style="0" customWidth="1"/>
    <col min="7" max="7" width="7.421875" style="0" customWidth="1"/>
    <col min="8" max="8" width="6.8515625" style="0" customWidth="1"/>
    <col min="9" max="9" width="7.00390625" style="0" customWidth="1"/>
    <col min="10" max="10" width="8.8515625" style="0" customWidth="1"/>
    <col min="11" max="11" width="6.140625" style="0" customWidth="1"/>
    <col min="12" max="12" width="4.57421875" style="0" customWidth="1"/>
    <col min="13" max="13" width="6.7109375" style="0" customWidth="1"/>
    <col min="14" max="14" width="8.28125" style="0" customWidth="1"/>
    <col min="15" max="15" width="7.28125" style="0" customWidth="1"/>
    <col min="16" max="16" width="7.140625" style="0" customWidth="1"/>
    <col min="17" max="18" width="8.421875" style="0" customWidth="1"/>
    <col min="19" max="19" width="6.421875" style="0" customWidth="1"/>
    <col min="20" max="20" width="8.28125" style="0" customWidth="1"/>
    <col min="21" max="21" width="4.7109375" style="0" customWidth="1"/>
    <col min="22" max="22" width="5.8515625" style="0" customWidth="1"/>
    <col min="23" max="23" width="7.00390625" style="0" customWidth="1"/>
    <col min="24" max="24" width="8.00390625" style="0" customWidth="1"/>
    <col min="25" max="25" width="8.140625" style="0" customWidth="1"/>
  </cols>
  <sheetData>
    <row r="1" spans="1:29" ht="12.75">
      <c r="A1" s="7"/>
      <c r="C1" s="7"/>
      <c r="D1" s="7"/>
      <c r="E1" s="51"/>
      <c r="F1" s="51"/>
      <c r="G1" s="51"/>
      <c r="H1" s="13"/>
      <c r="I1" s="51"/>
      <c r="J1" s="51"/>
      <c r="K1" s="7" t="s">
        <v>3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20.25">
      <c r="A2" s="7"/>
      <c r="B2" s="46" t="s">
        <v>136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20.25">
      <c r="A3" s="7"/>
      <c r="B3" s="46" t="s">
        <v>137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12.75">
      <c r="A4" s="7"/>
      <c r="B4" s="52" t="s">
        <v>145</v>
      </c>
      <c r="C4" s="51"/>
      <c r="D4" s="51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8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9" ht="18">
      <c r="A6" s="7"/>
      <c r="B6" s="1" t="s">
        <v>138</v>
      </c>
      <c r="C6" s="2"/>
      <c r="D6" s="2"/>
      <c r="E6" s="3"/>
      <c r="F6" s="3"/>
      <c r="G6" s="3"/>
      <c r="H6" s="3"/>
      <c r="I6" s="3"/>
      <c r="J6" s="3"/>
      <c r="K6" s="4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5">
      <c r="A7" s="7"/>
      <c r="B7" s="6" t="s">
        <v>51</v>
      </c>
      <c r="C7" s="2"/>
      <c r="D7" s="2"/>
      <c r="E7" s="3"/>
      <c r="F7" s="3"/>
      <c r="G7" s="3"/>
      <c r="H7" s="3"/>
      <c r="I7" s="3"/>
      <c r="J7" s="3"/>
      <c r="K7" s="4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15">
      <c r="A8" s="7"/>
      <c r="B8" s="6" t="s">
        <v>52</v>
      </c>
      <c r="C8" s="7"/>
      <c r="D8" s="3"/>
      <c r="E8" s="3"/>
      <c r="F8" s="3"/>
      <c r="G8" s="3"/>
      <c r="H8" s="3"/>
      <c r="I8" s="3"/>
      <c r="J8" s="3"/>
      <c r="K8" s="4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4.25">
      <c r="A9" s="7"/>
      <c r="B9" s="28" t="s">
        <v>33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ht="12.75">
      <c r="A11" s="7"/>
      <c r="B11" s="7"/>
      <c r="C11" s="16"/>
      <c r="D11" s="2"/>
      <c r="E11" s="2"/>
      <c r="F11" s="2"/>
      <c r="G11" s="2"/>
      <c r="H11" s="5"/>
      <c r="I11" s="7"/>
      <c r="J11" s="7"/>
      <c r="K11" s="7"/>
      <c r="L11" s="7"/>
      <c r="M11" s="7"/>
      <c r="N11" s="7"/>
      <c r="O11" s="25" t="s">
        <v>80</v>
      </c>
      <c r="P11" s="25"/>
      <c r="Q11" s="25"/>
      <c r="R11" s="25"/>
      <c r="S11" s="25"/>
      <c r="T11" s="25"/>
      <c r="U11" s="25"/>
      <c r="V11" s="7"/>
      <c r="W11" s="7"/>
      <c r="X11" s="7"/>
      <c r="Y11" s="7"/>
      <c r="Z11" s="7"/>
      <c r="AA11" s="7"/>
      <c r="AB11" s="7"/>
      <c r="AC11" s="7"/>
    </row>
    <row r="12" spans="1:29" ht="23.25">
      <c r="A12" s="7"/>
      <c r="B12" s="7"/>
      <c r="C12" s="5"/>
      <c r="D12" s="55">
        <v>1</v>
      </c>
      <c r="E12" s="7"/>
      <c r="F12" s="55">
        <v>0</v>
      </c>
      <c r="G12" s="7"/>
      <c r="H12" s="55">
        <v>1</v>
      </c>
      <c r="I12" s="7"/>
      <c r="J12" s="7"/>
      <c r="K12" s="7"/>
      <c r="L12" s="7"/>
      <c r="M12" s="7"/>
      <c r="N12" s="7"/>
      <c r="O12" s="14"/>
      <c r="P12" s="14"/>
      <c r="Q12" s="14">
        <f>D12</f>
        <v>1</v>
      </c>
      <c r="R12" s="14"/>
      <c r="S12" s="14">
        <f>F12</f>
        <v>0</v>
      </c>
      <c r="T12" s="14"/>
      <c r="U12" s="14">
        <f>H12</f>
        <v>1</v>
      </c>
      <c r="V12" s="7"/>
      <c r="W12" s="7"/>
      <c r="X12" s="7"/>
      <c r="Y12" s="7"/>
      <c r="Z12" s="7"/>
      <c r="AA12" s="7"/>
      <c r="AB12" s="7"/>
      <c r="AC12" s="7"/>
    </row>
    <row r="13" spans="1:29" ht="24">
      <c r="A13" s="7"/>
      <c r="B13" s="17" t="s">
        <v>19</v>
      </c>
      <c r="C13" s="18" t="s">
        <v>6</v>
      </c>
      <c r="D13" s="55">
        <v>1</v>
      </c>
      <c r="E13" s="19" t="s">
        <v>20</v>
      </c>
      <c r="F13" s="55">
        <v>1</v>
      </c>
      <c r="G13" s="19" t="s">
        <v>7</v>
      </c>
      <c r="H13" s="55">
        <v>0</v>
      </c>
      <c r="I13" s="19"/>
      <c r="J13" s="7"/>
      <c r="K13" s="7"/>
      <c r="L13" s="7"/>
      <c r="M13" s="7"/>
      <c r="N13" s="7"/>
      <c r="O13" s="14" t="s">
        <v>8</v>
      </c>
      <c r="P13" s="14" t="s">
        <v>6</v>
      </c>
      <c r="Q13" s="14">
        <f>D13</f>
        <v>1</v>
      </c>
      <c r="R13" s="15" t="s">
        <v>20</v>
      </c>
      <c r="S13" s="14">
        <f>F13</f>
        <v>1</v>
      </c>
      <c r="T13" s="15" t="s">
        <v>7</v>
      </c>
      <c r="U13" s="14">
        <f>H13</f>
        <v>0</v>
      </c>
      <c r="V13" s="7"/>
      <c r="W13" s="7"/>
      <c r="X13" s="7"/>
      <c r="Y13" s="7"/>
      <c r="Z13" s="7"/>
      <c r="AA13" s="7"/>
      <c r="AB13" s="7"/>
      <c r="AC13" s="7"/>
    </row>
    <row r="14" spans="1:29" ht="23.25">
      <c r="A14" s="7"/>
      <c r="B14" s="7"/>
      <c r="C14" s="5"/>
      <c r="D14" s="55">
        <v>1</v>
      </c>
      <c r="E14" s="5"/>
      <c r="F14" s="55">
        <v>0</v>
      </c>
      <c r="G14" s="5"/>
      <c r="H14" s="55">
        <v>0</v>
      </c>
      <c r="I14" s="7"/>
      <c r="J14" s="7"/>
      <c r="K14" s="7"/>
      <c r="L14" s="7"/>
      <c r="M14" s="7"/>
      <c r="N14" s="7"/>
      <c r="O14" s="14"/>
      <c r="P14" s="14"/>
      <c r="Q14" s="14">
        <f>D14</f>
        <v>1</v>
      </c>
      <c r="R14" s="14"/>
      <c r="S14" s="14">
        <f>F14</f>
        <v>0</v>
      </c>
      <c r="T14" s="14"/>
      <c r="U14" s="14">
        <f>H14</f>
        <v>0</v>
      </c>
      <c r="V14" s="7"/>
      <c r="W14" s="7"/>
      <c r="X14" s="7"/>
      <c r="Y14" s="7"/>
      <c r="Z14" s="7"/>
      <c r="AA14" s="7"/>
      <c r="AB14" s="7"/>
      <c r="AC14" s="7"/>
    </row>
    <row r="15" spans="1:29" ht="15">
      <c r="A15" s="7"/>
      <c r="B15" s="7"/>
      <c r="C15" s="20"/>
      <c r="D15" s="21"/>
      <c r="E15" s="22"/>
      <c r="F15" s="22"/>
      <c r="G15" s="22"/>
      <c r="H15" s="22"/>
      <c r="I15" s="23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36" ht="12.75">
      <c r="A16" s="7"/>
      <c r="B16" s="7"/>
      <c r="C16" s="7"/>
      <c r="D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G16" s="7"/>
      <c r="AH16" s="7"/>
      <c r="AI16" s="7"/>
      <c r="AJ16" s="7"/>
    </row>
    <row r="17" spans="1:36" ht="12.75">
      <c r="A17" s="7"/>
      <c r="C17" s="2"/>
      <c r="D17" s="2"/>
      <c r="E17" s="7"/>
      <c r="F17" s="3"/>
      <c r="G17" s="3"/>
      <c r="H17" s="3"/>
      <c r="I17" s="3"/>
      <c r="J17" s="3"/>
      <c r="K17" s="4"/>
      <c r="L17" s="5"/>
      <c r="M17" s="5"/>
      <c r="N17" s="5"/>
      <c r="O17" s="25" t="s">
        <v>107</v>
      </c>
      <c r="P17" s="14"/>
      <c r="Q17" s="14"/>
      <c r="R17" s="14"/>
      <c r="S17" s="14"/>
      <c r="T17" s="14"/>
      <c r="U17" s="14"/>
      <c r="V17" s="7"/>
      <c r="W17" s="7"/>
      <c r="X17" s="7"/>
      <c r="Y17" s="7"/>
      <c r="Z17" s="25" t="s">
        <v>108</v>
      </c>
      <c r="AA17" s="14"/>
      <c r="AB17" s="14"/>
      <c r="AC17" s="14"/>
      <c r="AD17" s="14"/>
      <c r="AE17" s="24"/>
      <c r="AF17" s="24"/>
      <c r="AG17" s="7"/>
      <c r="AH17" s="7"/>
      <c r="AI17" s="7"/>
      <c r="AJ17" s="7"/>
    </row>
    <row r="18" spans="1:36" ht="16.5" customHeight="1">
      <c r="A18" s="7"/>
      <c r="B18" s="1" t="s">
        <v>100</v>
      </c>
      <c r="C18" s="7"/>
      <c r="D18" s="3"/>
      <c r="E18" s="3"/>
      <c r="F18" s="3"/>
      <c r="G18" s="3"/>
      <c r="H18" s="3"/>
      <c r="I18" s="3"/>
      <c r="J18" s="3"/>
      <c r="K18" s="4"/>
      <c r="L18" s="5"/>
      <c r="M18" s="5"/>
      <c r="N18" s="5"/>
      <c r="O18" s="14" t="s">
        <v>67</v>
      </c>
      <c r="P18" s="14" t="s">
        <v>68</v>
      </c>
      <c r="Q18" s="14" t="s">
        <v>69</v>
      </c>
      <c r="R18" s="14" t="s">
        <v>18</v>
      </c>
      <c r="S18" s="14" t="s">
        <v>59</v>
      </c>
      <c r="T18" s="14"/>
      <c r="U18" s="14"/>
      <c r="V18" s="7"/>
      <c r="W18" s="7"/>
      <c r="X18" s="7"/>
      <c r="Y18" s="7"/>
      <c r="Z18" s="14" t="s">
        <v>71</v>
      </c>
      <c r="AA18" s="14" t="s">
        <v>72</v>
      </c>
      <c r="AB18" s="14" t="s">
        <v>73</v>
      </c>
      <c r="AC18" s="14" t="s">
        <v>18</v>
      </c>
      <c r="AD18" s="14" t="s">
        <v>59</v>
      </c>
      <c r="AE18" s="7"/>
      <c r="AF18" s="7"/>
      <c r="AG18" s="5"/>
      <c r="AH18" s="7"/>
      <c r="AI18" s="7"/>
      <c r="AJ18" s="7"/>
    </row>
    <row r="19" spans="1:36" ht="18" customHeight="1">
      <c r="A19" s="7"/>
      <c r="B19" s="1" t="s">
        <v>96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4">
        <f>C40</f>
        <v>0</v>
      </c>
      <c r="P19" s="14">
        <v>0</v>
      </c>
      <c r="Q19" s="14">
        <v>0</v>
      </c>
      <c r="R19" s="14">
        <v>0</v>
      </c>
      <c r="S19" s="14">
        <f>F40</f>
        <v>0</v>
      </c>
      <c r="T19" s="37" t="str">
        <f>IF(AND(O19&lt;&gt;0,O20&lt;&gt;0),O20,"0")</f>
        <v>0</v>
      </c>
      <c r="U19" s="14" t="str">
        <f>IF(AND(O19&lt;&gt;0,O21&lt;&gt;0),O21,"0")</f>
        <v>0</v>
      </c>
      <c r="V19" s="5"/>
      <c r="W19" s="7"/>
      <c r="X19" s="7"/>
      <c r="Y19" s="7"/>
      <c r="Z19" s="14">
        <f>S12</f>
        <v>0</v>
      </c>
      <c r="AA19" s="14">
        <f>S13</f>
        <v>1</v>
      </c>
      <c r="AB19" s="14">
        <f>S14</f>
        <v>0</v>
      </c>
      <c r="AC19" s="14">
        <v>0</v>
      </c>
      <c r="AD19" s="14">
        <v>0</v>
      </c>
      <c r="AE19" s="14" t="str">
        <f>IF(AND(Z19&lt;&gt;0,Z20&lt;&gt;0),Z20,"0")</f>
        <v>0</v>
      </c>
      <c r="AF19" s="14" t="str">
        <f>IF(AND(Z19&lt;&gt;0,Z21&lt;&gt;0),Z21,"0")</f>
        <v>0</v>
      </c>
      <c r="AG19" s="5"/>
      <c r="AH19" s="7"/>
      <c r="AI19" s="7"/>
      <c r="AJ19" s="7"/>
    </row>
    <row r="20" spans="1:36" ht="18">
      <c r="A20" s="7"/>
      <c r="B20" s="1" t="s">
        <v>105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4">
        <f>C41</f>
        <v>2</v>
      </c>
      <c r="P20" s="14">
        <v>0</v>
      </c>
      <c r="Q20" s="14">
        <v>0</v>
      </c>
      <c r="R20" s="14">
        <v>0</v>
      </c>
      <c r="S20" s="14">
        <f>F41</f>
        <v>0</v>
      </c>
      <c r="T20" s="14" t="str">
        <f>IF(AND(O19&lt;&gt;0,O20&lt;&gt;0),-O19,"0")</f>
        <v>0</v>
      </c>
      <c r="U20" s="14"/>
      <c r="V20" s="5"/>
      <c r="W20" s="7"/>
      <c r="X20" s="7"/>
      <c r="Y20" s="7"/>
      <c r="Z20" s="14">
        <f>U12</f>
        <v>1</v>
      </c>
      <c r="AA20" s="14">
        <f>U13</f>
        <v>0</v>
      </c>
      <c r="AB20" s="14">
        <f>U14</f>
        <v>0</v>
      </c>
      <c r="AC20" s="14">
        <v>0</v>
      </c>
      <c r="AD20" s="14">
        <v>0</v>
      </c>
      <c r="AE20" s="14" t="str">
        <f>IF(AND(Z19&lt;&gt;0,Z20&lt;&gt;0),-Z19,"0")</f>
        <v>0</v>
      </c>
      <c r="AF20" s="14"/>
      <c r="AG20" s="5"/>
      <c r="AH20" s="7"/>
      <c r="AI20" s="7"/>
      <c r="AJ20" s="7"/>
    </row>
    <row r="21" spans="1:36" ht="18">
      <c r="A21" s="7"/>
      <c r="B21" s="1" t="s">
        <v>102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f>C42</f>
        <v>1</v>
      </c>
      <c r="P21" s="14">
        <v>0</v>
      </c>
      <c r="Q21" s="14">
        <v>0</v>
      </c>
      <c r="R21" s="14">
        <v>0</v>
      </c>
      <c r="S21" s="14">
        <f>F42</f>
        <v>1</v>
      </c>
      <c r="T21" s="14"/>
      <c r="U21" s="14" t="str">
        <f>IF(AND(O19&lt;&gt;0,O21&lt;&gt;0),-O19,"0")</f>
        <v>0</v>
      </c>
      <c r="V21" s="5"/>
      <c r="W21" s="7"/>
      <c r="X21" s="7"/>
      <c r="Y21" s="7"/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/>
      <c r="AF21" s="14" t="str">
        <f>IF(AND(Z19&lt;&gt;0,Z21&lt;&gt;0),-Z19,"0")</f>
        <v>0</v>
      </c>
      <c r="AG21" s="5"/>
      <c r="AH21" s="7"/>
      <c r="AI21" s="7"/>
      <c r="AJ21" s="7"/>
    </row>
    <row r="22" spans="1:36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f>IF(AND(O19=0,O20&lt;&gt;0),O20,IF(AND(O19=0,O20=0,O21&lt;&gt;0),O21,O19))</f>
        <v>2</v>
      </c>
      <c r="P22" s="14">
        <f>IF(AND(O19=0,O20&lt;&gt;0),P20,IF(AND(O19=0,O20=0,O21&lt;&gt;0),P21,P19))</f>
        <v>0</v>
      </c>
      <c r="Q22" s="14">
        <f>IF(AND(O19=0,O20&lt;&gt;0),Q20,IF(AND(O19=0,O20=0,O21&lt;&gt;0),Q21,Q19))</f>
        <v>0</v>
      </c>
      <c r="R22" s="14">
        <f>IF(AND(O19=0,O20&lt;&gt;0),R20,IF(AND(O19=0,O20=0,O21&lt;&gt;0),R21,R19))</f>
        <v>0</v>
      </c>
      <c r="S22" s="14">
        <f>IF(AND(O19=0,O20&lt;&gt;0),S20,IF(AND(O19=0,O20=0,O21&lt;&gt;0),S21,S19))</f>
        <v>0</v>
      </c>
      <c r="T22" s="14" t="str">
        <f>IF(AND(O22&lt;&gt;0,O23&lt;&gt;0),O23,"0")</f>
        <v>0</v>
      </c>
      <c r="U22" s="14">
        <f>IF(AND(O22&lt;&gt;0,O24&lt;&gt;0),O24,"0")</f>
        <v>1</v>
      </c>
      <c r="V22" s="5"/>
      <c r="W22" s="7"/>
      <c r="X22" s="7"/>
      <c r="Y22" s="7"/>
      <c r="Z22" s="14">
        <f>IF(AND(Z19=0,Z20&lt;&gt;0),Z20,IF(AND(Z19=0,Z20=0,Z21&lt;&gt;0),Z21,Z19))</f>
        <v>1</v>
      </c>
      <c r="AA22" s="14">
        <f>IF(AND(Z19=0,Z20&lt;&gt;0),AA20,IF(AND(Z19=0,Z20=0,Z21&lt;&gt;0),AA21,AA19))</f>
        <v>0</v>
      </c>
      <c r="AB22" s="14">
        <f>IF(AND(Z19=0,Z20&lt;&gt;0),AB20,IF(AND(Z19=0,Z20=0,Z21&lt;&gt;0),AB21,AB19))</f>
        <v>0</v>
      </c>
      <c r="AC22" s="14">
        <f>IF(AND(Z19=0,Z20&lt;&gt;0),AC20,IF(AND(Z19=0,Z20=0,Z21&lt;&gt;0),AC21,AC19))</f>
        <v>0</v>
      </c>
      <c r="AD22" s="14">
        <f>IF(AND(Z19=0,Z20&lt;&gt;0),AD20,IF(AND(Z19=0,Z20=0,Z21&lt;&gt;0),AD21,AD19))</f>
        <v>0</v>
      </c>
      <c r="AE22" s="14" t="str">
        <f>IF(AND(Z22&lt;&gt;0,Z23&lt;&gt;0),Z23,"0")</f>
        <v>0</v>
      </c>
      <c r="AF22" s="14" t="str">
        <f>IF(AND(Z22&lt;&gt;0,Z24&lt;&gt;0),Z24,"0")</f>
        <v>0</v>
      </c>
      <c r="AG22" s="5"/>
      <c r="AH22" s="7"/>
      <c r="AI22" s="7"/>
      <c r="AJ22" s="7"/>
    </row>
    <row r="23" spans="1:36" ht="12.75">
      <c r="A23" s="7"/>
      <c r="B23" s="16"/>
      <c r="C23" s="2"/>
      <c r="E23" s="7"/>
      <c r="F23" s="16"/>
      <c r="G23" s="3"/>
      <c r="H23" s="16"/>
      <c r="I23" s="3"/>
      <c r="J23" s="3"/>
      <c r="K23" s="16"/>
      <c r="L23" s="3"/>
      <c r="M23" s="16"/>
      <c r="N23" s="3"/>
      <c r="O23" s="14">
        <f>IF(AND(O19=0,O20&lt;&gt;0),O19,O20)</f>
        <v>0</v>
      </c>
      <c r="P23" s="14">
        <f>IF(AND(O19=0,O20&lt;&gt;0),P19,P20)</f>
        <v>0</v>
      </c>
      <c r="Q23" s="14">
        <f>IF(AND(O19=0,O20&lt;&gt;0),Q19,Q20)</f>
        <v>0</v>
      </c>
      <c r="R23" s="14">
        <f>IF(AND(O19=0,O20&lt;&gt;0),R19,R20)</f>
        <v>0</v>
      </c>
      <c r="S23" s="14">
        <f>IF(AND(O19=0,O20&lt;&gt;0),S19,S20)</f>
        <v>0</v>
      </c>
      <c r="T23" s="14" t="str">
        <f>IF(AND(O22&lt;&gt;0,O23&lt;&gt;0),-O25,"1")</f>
        <v>1</v>
      </c>
      <c r="U23" s="14"/>
      <c r="V23" s="5"/>
      <c r="W23" s="7"/>
      <c r="X23" s="7"/>
      <c r="Y23" s="7"/>
      <c r="Z23" s="14">
        <f>IF(AND(Z19=0,Z20&lt;&gt;0),Z19,Z20)</f>
        <v>0</v>
      </c>
      <c r="AA23" s="14">
        <f>IF(AND(Z19=0,Z20&lt;&gt;0),AA19,AA20)</f>
        <v>1</v>
      </c>
      <c r="AB23" s="14">
        <f>IF(AND(Z19=0,Z20&lt;&gt;0),AB19,AB20)</f>
        <v>0</v>
      </c>
      <c r="AC23" s="14">
        <f>IF(AND(Z19=0,Z20&lt;&gt;0),AC19,AC20)</f>
        <v>0</v>
      </c>
      <c r="AD23" s="14">
        <f>IF(AND(Z19=0,Z20&lt;&gt;0),AD19,AD20)</f>
        <v>0</v>
      </c>
      <c r="AE23" s="14" t="str">
        <f>IF(AND(Z22&lt;&gt;0,Z23&lt;&gt;0),-Z25,"1")</f>
        <v>1</v>
      </c>
      <c r="AF23" s="14"/>
      <c r="AG23" s="5"/>
      <c r="AH23" s="7"/>
      <c r="AI23" s="7"/>
      <c r="AJ23" s="7"/>
    </row>
    <row r="24" spans="1:36" ht="24.75">
      <c r="A24" s="7"/>
      <c r="B24" s="5"/>
      <c r="C24" s="33" t="s">
        <v>97</v>
      </c>
      <c r="D24" s="5"/>
      <c r="E24" s="7"/>
      <c r="F24" s="33" t="s">
        <v>97</v>
      </c>
      <c r="G24" s="34"/>
      <c r="H24" s="33">
        <f>F12</f>
        <v>0</v>
      </c>
      <c r="I24" s="33"/>
      <c r="J24" s="7"/>
      <c r="K24" s="33" t="s">
        <v>97</v>
      </c>
      <c r="L24" s="34"/>
      <c r="M24" s="33">
        <f>H12</f>
        <v>1</v>
      </c>
      <c r="N24" s="33"/>
      <c r="O24" s="14">
        <f>IF(AND(O19=0,O20&lt;&gt;0),O21,IF(AND(O19=0,O20=0,O21&lt;&gt;0),O19,O21))</f>
        <v>1</v>
      </c>
      <c r="P24" s="14">
        <f>IF(AND(O19=0,O20&lt;&gt;0),P21,IF(AND(O19=0,O20=0,O21&lt;&gt;0),P19,P21))</f>
        <v>0</v>
      </c>
      <c r="Q24" s="14">
        <f>IF(AND(O19=0,O20&lt;&gt;0),Q21,IF(AND(O19=0,O20=0,O21&lt;&gt;0),Q19,Q21))</f>
        <v>0</v>
      </c>
      <c r="R24" s="14">
        <f>IF(AND(O19=0,O20&lt;&gt;0),R21,IF(AND(O19=0,O20=0,O21&lt;&gt;0),R19,R21))</f>
        <v>0</v>
      </c>
      <c r="S24" s="14">
        <f>IF(AND(O19=0,O20&lt;&gt;0),S21,IF(AND(O19=0,O20=0,O21&lt;&gt;0),S19,S21))</f>
        <v>1</v>
      </c>
      <c r="T24" s="14"/>
      <c r="U24" s="14">
        <f>IF(AND(O22&lt;&gt;0,O24&lt;&gt;0),-O22,"1")</f>
        <v>-2</v>
      </c>
      <c r="V24" s="5"/>
      <c r="W24" s="7"/>
      <c r="X24" s="7"/>
      <c r="Y24" s="7"/>
      <c r="Z24" s="14">
        <f>IF(AND(Z19=0,Z20&lt;&gt;0),Z21,IF(AND(Z19=0,Z20=0,Z21&lt;&gt;0),Z19,Z21))</f>
        <v>0</v>
      </c>
      <c r="AA24" s="14">
        <f>IF(AND(Z19=0,Z20&lt;&gt;0),AA21,IF(AND(Z19=0,Z20=0,Z21&lt;&gt;0),AA19,AA21))</f>
        <v>0</v>
      </c>
      <c r="AB24" s="14">
        <f>IF(AND(Z19=0,Z20&lt;&gt;0),AB21,IF(AND(Z19=0,Z20=0,Z21&lt;&gt;0),AB19,AB21))</f>
        <v>0</v>
      </c>
      <c r="AC24" s="14">
        <f>IF(AND(Z19=0,Z20&lt;&gt;0),AC21,IF(AND(Z19=0,Z20=0,Z21&lt;&gt;0),AC19,AC21))</f>
        <v>0</v>
      </c>
      <c r="AD24" s="14">
        <f>IF(AND(Z19=0,Z20&lt;&gt;0),AD21,IF(AND(Z19=0,Z20=0,Z21&lt;&gt;0),AD19,AD21))</f>
        <v>0</v>
      </c>
      <c r="AE24" s="14"/>
      <c r="AF24" s="14" t="str">
        <f>IF(AND(Z22&lt;&gt;0,Z24&lt;&gt;0),-Z22,"1")</f>
        <v>1</v>
      </c>
      <c r="AG24" s="5"/>
      <c r="AH24" s="7"/>
      <c r="AI24" s="7"/>
      <c r="AJ24" s="7"/>
    </row>
    <row r="25" spans="1:36" ht="24.75">
      <c r="A25" s="7"/>
      <c r="B25" s="18" t="s">
        <v>70</v>
      </c>
      <c r="C25" s="33" t="s">
        <v>98</v>
      </c>
      <c r="D25" s="18"/>
      <c r="E25" s="7"/>
      <c r="F25" s="33" t="s">
        <v>98</v>
      </c>
      <c r="G25" s="34"/>
      <c r="H25" s="33">
        <f>F13</f>
        <v>1</v>
      </c>
      <c r="I25" s="34" t="s">
        <v>101</v>
      </c>
      <c r="J25" s="1" t="s">
        <v>115</v>
      </c>
      <c r="K25" s="33" t="s">
        <v>98</v>
      </c>
      <c r="L25" s="34"/>
      <c r="M25" s="33">
        <f>H13</f>
        <v>0</v>
      </c>
      <c r="N25" s="34" t="s">
        <v>101</v>
      </c>
      <c r="O25" s="14">
        <f>O22</f>
        <v>2</v>
      </c>
      <c r="P25" s="14">
        <f>P22</f>
        <v>0</v>
      </c>
      <c r="Q25" s="14">
        <f>Q22</f>
        <v>0</v>
      </c>
      <c r="R25" s="14">
        <f>R22</f>
        <v>0</v>
      </c>
      <c r="S25" s="14">
        <f>S22</f>
        <v>0</v>
      </c>
      <c r="T25" s="14"/>
      <c r="U25" s="14"/>
      <c r="V25" s="5"/>
      <c r="W25" s="7"/>
      <c r="X25" s="7"/>
      <c r="Y25" s="7"/>
      <c r="Z25" s="14">
        <f>Z22</f>
        <v>1</v>
      </c>
      <c r="AA25" s="14">
        <f>AA22</f>
        <v>0</v>
      </c>
      <c r="AB25" s="14">
        <f>AB22</f>
        <v>0</v>
      </c>
      <c r="AC25" s="14">
        <f>AC22</f>
        <v>0</v>
      </c>
      <c r="AD25" s="14">
        <f>AD22</f>
        <v>0</v>
      </c>
      <c r="AE25" s="14"/>
      <c r="AF25" s="14"/>
      <c r="AG25" s="5"/>
      <c r="AH25" s="7"/>
      <c r="AI25" s="7"/>
      <c r="AJ25" s="7"/>
    </row>
    <row r="26" spans="1:36" ht="24.75">
      <c r="A26" s="7"/>
      <c r="B26" s="5"/>
      <c r="C26" s="33" t="s">
        <v>99</v>
      </c>
      <c r="D26" s="5"/>
      <c r="E26" s="7"/>
      <c r="F26" s="33" t="s">
        <v>99</v>
      </c>
      <c r="G26" s="34"/>
      <c r="H26" s="33">
        <f>F14</f>
        <v>0</v>
      </c>
      <c r="I26" s="33"/>
      <c r="J26" s="7"/>
      <c r="K26" s="33" t="s">
        <v>99</v>
      </c>
      <c r="L26" s="34"/>
      <c r="M26" s="33">
        <f>H14</f>
        <v>0</v>
      </c>
      <c r="N26" s="33"/>
      <c r="O26" s="14">
        <f>ROUND(O23*T23+O22*T22,2)</f>
        <v>0</v>
      </c>
      <c r="P26" s="14">
        <f>ROUND(P23*T23+P22*T22,2)</f>
        <v>0</v>
      </c>
      <c r="Q26" s="14">
        <f>ROUND(Q22*T22+Q23*T23,2)</f>
        <v>0</v>
      </c>
      <c r="R26" s="14">
        <f>ROUND(R22*T22+R23*T23,2)</f>
        <v>0</v>
      </c>
      <c r="S26" s="14">
        <f>ROUND(S22*T22+S23*T23,2)</f>
        <v>0</v>
      </c>
      <c r="T26" s="14" t="str">
        <f>IF(AND(P26&lt;&gt;0,P27&lt;&gt;0),P27,"0")</f>
        <v>0</v>
      </c>
      <c r="U26" s="25" t="s">
        <v>95</v>
      </c>
      <c r="V26" s="25"/>
      <c r="W26" s="14"/>
      <c r="X26" s="7"/>
      <c r="Y26" s="7"/>
      <c r="Z26" s="14">
        <f>Z23*AE23+Z22*AE22</f>
        <v>0</v>
      </c>
      <c r="AA26" s="14">
        <f>AA23*AE23+AA22*AE22</f>
        <v>1</v>
      </c>
      <c r="AB26" s="14">
        <f>AB22*AE22+AB23*AE23</f>
        <v>0</v>
      </c>
      <c r="AC26" s="14">
        <f>AC22*AE22+AC23*AE23</f>
        <v>0</v>
      </c>
      <c r="AD26" s="14">
        <f>AD22*AE22+AD23*AE23</f>
        <v>0</v>
      </c>
      <c r="AE26" s="14" t="str">
        <f>IF(AND(AA26&lt;&gt;0,AA27&lt;&gt;0),AA27,"0")</f>
        <v>0</v>
      </c>
      <c r="AF26" s="14"/>
      <c r="AG26" s="7"/>
      <c r="AI26" s="7"/>
      <c r="AJ26" s="7"/>
    </row>
    <row r="27" spans="1:36" ht="15">
      <c r="A27" s="7"/>
      <c r="B27" s="20"/>
      <c r="D27" s="20"/>
      <c r="F27" s="21"/>
      <c r="G27" s="7"/>
      <c r="H27" s="21"/>
      <c r="I27" s="7"/>
      <c r="J27" s="7"/>
      <c r="K27" s="21"/>
      <c r="L27" s="7"/>
      <c r="M27" s="21"/>
      <c r="N27" s="7"/>
      <c r="O27" s="14">
        <f>O24*U24+O22*U22</f>
        <v>0</v>
      </c>
      <c r="P27" s="14">
        <f>P24*U24+P22*U22</f>
        <v>0</v>
      </c>
      <c r="Q27" s="14">
        <f>Q22*U22+Q24*U24</f>
        <v>0</v>
      </c>
      <c r="R27" s="14">
        <f>R22*U22+R24*U24</f>
        <v>0</v>
      </c>
      <c r="S27" s="14">
        <f>ROUND(S24*U24+S22*U22,2)</f>
        <v>-2</v>
      </c>
      <c r="T27" s="14" t="str">
        <f>IF(AND(P26&lt;&gt;0,P27&lt;&gt;0),-P26,"1")</f>
        <v>1</v>
      </c>
      <c r="U27" s="25" t="s">
        <v>12</v>
      </c>
      <c r="V27" s="25"/>
      <c r="W27" s="14"/>
      <c r="X27" s="7"/>
      <c r="Y27" s="7"/>
      <c r="Z27" s="14">
        <f>Z24*AF24+Z22*AF22</f>
        <v>0</v>
      </c>
      <c r="AA27" s="14">
        <f>AA24*AF24+AA22*AF22</f>
        <v>0</v>
      </c>
      <c r="AB27" s="14">
        <f>AB22*AF22+AB24*AF24</f>
        <v>0</v>
      </c>
      <c r="AC27" s="14">
        <f>AC22*AF22+AC24*AF24</f>
        <v>0</v>
      </c>
      <c r="AD27" s="14">
        <f>AD24*AF24+AD22*AF22</f>
        <v>0</v>
      </c>
      <c r="AE27" s="14" t="str">
        <f>IF(AND(AA26&lt;&gt;0,AA27&lt;&gt;0),-AA26,"1")</f>
        <v>1</v>
      </c>
      <c r="AF27" s="14" t="s">
        <v>12</v>
      </c>
      <c r="AG27" s="5"/>
      <c r="AH27" s="7"/>
      <c r="AI27" s="7"/>
      <c r="AJ27" s="7"/>
    </row>
    <row r="28" spans="1:36" ht="23.25">
      <c r="A28" s="7"/>
      <c r="B28" s="1" t="s">
        <v>61</v>
      </c>
      <c r="C28" s="7"/>
      <c r="D28" s="32"/>
      <c r="E28" s="32"/>
      <c r="F28" s="32"/>
      <c r="G28" s="32"/>
      <c r="H28" s="32"/>
      <c r="I28" s="32"/>
      <c r="J28" s="33"/>
      <c r="K28" s="7"/>
      <c r="L28" s="7"/>
      <c r="M28" s="7"/>
      <c r="N28" s="7"/>
      <c r="O28" s="14">
        <f>O25</f>
        <v>2</v>
      </c>
      <c r="P28" s="14">
        <f>P25</f>
        <v>0</v>
      </c>
      <c r="Q28" s="14">
        <f>Q25</f>
        <v>0</v>
      </c>
      <c r="R28" s="14">
        <f>R25</f>
        <v>0</v>
      </c>
      <c r="S28" s="14">
        <f>S25</f>
        <v>0</v>
      </c>
      <c r="T28" s="14">
        <f>IF(AND(P28&lt;&gt;0,P29&lt;&gt;0),P29,1)</f>
        <v>1</v>
      </c>
      <c r="U28" s="14"/>
      <c r="V28" s="5"/>
      <c r="W28" s="7"/>
      <c r="X28" s="7"/>
      <c r="Y28" s="7"/>
      <c r="Z28" s="14">
        <f>Z25</f>
        <v>1</v>
      </c>
      <c r="AA28" s="14">
        <f>AA25</f>
        <v>0</v>
      </c>
      <c r="AB28" s="14">
        <f>AB25</f>
        <v>0</v>
      </c>
      <c r="AC28" s="14">
        <f>AC25</f>
        <v>0</v>
      </c>
      <c r="AD28" s="14">
        <f>AD25</f>
        <v>0</v>
      </c>
      <c r="AE28" s="14">
        <f>IF(AND(AA28&lt;&gt;0,AA29&lt;&gt;0),AA29,1)</f>
        <v>1</v>
      </c>
      <c r="AF28" s="14"/>
      <c r="AG28" s="5"/>
      <c r="AH28" s="7"/>
      <c r="AI28" s="7"/>
      <c r="AJ28" s="7"/>
    </row>
    <row r="29" spans="1:36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14">
        <f>O26</f>
        <v>0</v>
      </c>
      <c r="P29" s="14">
        <f>IF(AND(O26=0,P26=0,P27&lt;&gt;0),P27,P26)</f>
        <v>0</v>
      </c>
      <c r="Q29" s="14">
        <f>IF(AND(O26=0,P26=0,P27&lt;&gt;0),Q27,Q26)</f>
        <v>0</v>
      </c>
      <c r="R29" s="14">
        <f>IF(AND(O26=0,P26=0,P27&lt;&gt;0),R27,R26)</f>
        <v>0</v>
      </c>
      <c r="S29" s="14">
        <f>IF(AND(O26=0,P26=0,P27&lt;&gt;0),S27,S26)</f>
        <v>0</v>
      </c>
      <c r="T29" s="14">
        <f>IF(AND(P28&lt;&gt;0,P29&lt;&gt;0),-P28,0)</f>
        <v>0</v>
      </c>
      <c r="U29" s="14"/>
      <c r="V29" s="5"/>
      <c r="W29" s="7"/>
      <c r="X29" s="7"/>
      <c r="Y29" s="7"/>
      <c r="Z29" s="14">
        <f>Z26</f>
        <v>0</v>
      </c>
      <c r="AA29" s="14">
        <f>IF(AND(Z26=0,AA26=0,AA27&lt;&gt;0),AA27,AA26)</f>
        <v>1</v>
      </c>
      <c r="AB29" s="14">
        <f>IF(AND(Z26=0,AA26=0,AA27&lt;&gt;0),AB27,AB26)</f>
        <v>0</v>
      </c>
      <c r="AC29" s="14">
        <f>IF(AND(Z26=0,AA26=0,AA27&lt;&gt;0),AC27,AC26)</f>
        <v>0</v>
      </c>
      <c r="AD29" s="14">
        <f>IF(AND(Z26=0,AA26=0,AA27&lt;&gt;0),AD27,AD26)</f>
        <v>0</v>
      </c>
      <c r="AE29" s="14">
        <f>IF(AND(AA28&lt;&gt;0,AA29&lt;&gt;0),-AA28,0)</f>
        <v>0</v>
      </c>
      <c r="AF29" s="14"/>
      <c r="AG29" s="4"/>
      <c r="AH29" s="7"/>
      <c r="AI29" s="7"/>
      <c r="AJ29" s="7"/>
    </row>
    <row r="30" spans="1:36" ht="24.75">
      <c r="A30" s="7"/>
      <c r="B30" s="7"/>
      <c r="C30" s="33" t="s">
        <v>97</v>
      </c>
      <c r="D30" s="33">
        <f>F12</f>
        <v>0</v>
      </c>
      <c r="E30" s="33" t="s">
        <v>103</v>
      </c>
      <c r="F30" s="33">
        <f>F13</f>
        <v>1</v>
      </c>
      <c r="G30" s="33" t="s">
        <v>104</v>
      </c>
      <c r="H30" s="33">
        <f>F14</f>
        <v>0</v>
      </c>
      <c r="I30" s="34" t="s">
        <v>101</v>
      </c>
      <c r="J30" s="7"/>
      <c r="K30" s="7"/>
      <c r="L30" s="7"/>
      <c r="M30" s="7"/>
      <c r="N30" s="7"/>
      <c r="O30" s="14">
        <f>O27</f>
        <v>0</v>
      </c>
      <c r="P30" s="14">
        <f>IF(AND(O26=0,P26=0,P27&lt;&gt;0),P26,P27*T27+P26*T26)</f>
        <v>0</v>
      </c>
      <c r="Q30" s="14">
        <f>IF(AND(O26=0,P26=0,P27&lt;&gt;0),Q26,Q27*T27+Q26*T26)</f>
        <v>0</v>
      </c>
      <c r="R30" s="14">
        <f>IF(AND(O26=0,P26=0,P27&lt;&gt;0),R26,R27*T27+R26*T26)</f>
        <v>0</v>
      </c>
      <c r="S30" s="14">
        <f>IF(AND(O26=0,P26=0,P27&lt;&gt;0),S26,S27*T27+S26*T26)</f>
        <v>-2</v>
      </c>
      <c r="T30" s="14"/>
      <c r="U30" s="14"/>
      <c r="V30" s="4"/>
      <c r="W30" s="7"/>
      <c r="X30" s="7"/>
      <c r="Y30" s="7"/>
      <c r="Z30" s="14">
        <f>Z27</f>
        <v>0</v>
      </c>
      <c r="AA30" s="14">
        <f>IF(AND(Z26=0,AA26=0,AA27&lt;&gt;0),AA26,AA27*AE27+AA26*AE26)</f>
        <v>0</v>
      </c>
      <c r="AB30" s="14">
        <f>IF(AND(Z26=0,AA26=0,AA27&lt;&gt;0),AB26,AB27*AE27+AB26*AE26)</f>
        <v>0</v>
      </c>
      <c r="AC30" s="14">
        <f>IF(AND(Z26=0,AA26=0,AA27&lt;&gt;0),AC26,AC27*AE27+AC26*AE26)</f>
        <v>0</v>
      </c>
      <c r="AD30" s="14">
        <f>IF(AND(Z26=0,AA26=0,AA27&lt;&gt;0),AD26,AD27*AE27+AD26*AE26)</f>
        <v>0</v>
      </c>
      <c r="AE30" s="14"/>
      <c r="AF30" s="14"/>
      <c r="AG30" s="7"/>
      <c r="AH30" s="7"/>
      <c r="AI30" s="7"/>
      <c r="AJ30" s="7"/>
    </row>
    <row r="31" spans="1:36" ht="24.75">
      <c r="A31" s="7"/>
      <c r="B31" s="7"/>
      <c r="C31" s="33" t="s">
        <v>97</v>
      </c>
      <c r="D31" s="33">
        <f>H12</f>
        <v>1</v>
      </c>
      <c r="E31" s="33" t="s">
        <v>103</v>
      </c>
      <c r="F31" s="33">
        <f>H13</f>
        <v>0</v>
      </c>
      <c r="G31" s="33" t="s">
        <v>104</v>
      </c>
      <c r="H31" s="33">
        <f>H14</f>
        <v>0</v>
      </c>
      <c r="I31" s="34" t="s">
        <v>101</v>
      </c>
      <c r="J31" s="7"/>
      <c r="K31" s="7"/>
      <c r="L31" s="7"/>
      <c r="M31" s="7"/>
      <c r="N31" s="7"/>
      <c r="O31" s="14">
        <f>O28*T28+O29*T29</f>
        <v>2</v>
      </c>
      <c r="P31" s="14">
        <f>P28*T28+P29*T29</f>
        <v>0</v>
      </c>
      <c r="Q31" s="14">
        <f>Q28*T28+Q29*T29</f>
        <v>0</v>
      </c>
      <c r="R31" s="14">
        <f>R28*T28+R29*T29</f>
        <v>0</v>
      </c>
      <c r="S31" s="14">
        <f>S28*T28+S29*T29</f>
        <v>0</v>
      </c>
      <c r="T31" s="14">
        <f>IF(AND(Q31&lt;&gt;0,Q33&lt;&gt;0),Q33,1)</f>
        <v>1</v>
      </c>
      <c r="U31" s="14"/>
      <c r="V31" s="7"/>
      <c r="W31" s="7"/>
      <c r="X31" s="7"/>
      <c r="Y31" s="7"/>
      <c r="Z31" s="14">
        <f>Z28*AE28+Z29*AE29</f>
        <v>1</v>
      </c>
      <c r="AA31" s="14">
        <f>AA28*AE28+AA29*AE29</f>
        <v>0</v>
      </c>
      <c r="AB31" s="14">
        <f>AB28*AE28+AB29*AE29</f>
        <v>0</v>
      </c>
      <c r="AC31" s="14">
        <f>AC28*AE28+AC29*AE29</f>
        <v>0</v>
      </c>
      <c r="AD31" s="14">
        <f>AD28*AE28+AD29*AE29</f>
        <v>0</v>
      </c>
      <c r="AE31" s="14">
        <f>IF(AND(AB31&lt;&gt;0,AB33&lt;&gt;0),AB33,1)</f>
        <v>1</v>
      </c>
      <c r="AF31" s="14"/>
      <c r="AG31" s="7"/>
      <c r="AH31" s="7"/>
      <c r="AI31" s="7"/>
      <c r="AJ31" s="7"/>
    </row>
    <row r="32" spans="1:36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4">
        <f>O29</f>
        <v>0</v>
      </c>
      <c r="P32" s="14">
        <f>IF(AND(O29=0,P29=0,P30&lt;&gt;0),P30,P29)</f>
        <v>0</v>
      </c>
      <c r="Q32" s="14">
        <f aca="true" t="shared" si="0" ref="Q32:S33">Q29</f>
        <v>0</v>
      </c>
      <c r="R32" s="14">
        <f t="shared" si="0"/>
        <v>0</v>
      </c>
      <c r="S32" s="14">
        <f t="shared" si="0"/>
        <v>0</v>
      </c>
      <c r="T32" s="14"/>
      <c r="U32" s="14">
        <f>IF(AND(Q33&lt;&gt;0,Q32&lt;&gt;0),Q33,1)</f>
        <v>1</v>
      </c>
      <c r="V32" s="7"/>
      <c r="W32" s="7"/>
      <c r="X32" s="7"/>
      <c r="Y32" s="7"/>
      <c r="Z32" s="14">
        <f>Z29</f>
        <v>0</v>
      </c>
      <c r="AA32" s="14">
        <f>IF(AND(Z29=0,AA29=0,AA30&lt;&gt;0),AA30,AA29)</f>
        <v>1</v>
      </c>
      <c r="AB32" s="14">
        <f aca="true" t="shared" si="1" ref="AB32:AD33">AB29</f>
        <v>0</v>
      </c>
      <c r="AC32" s="14">
        <f t="shared" si="1"/>
        <v>0</v>
      </c>
      <c r="AD32" s="14">
        <f t="shared" si="1"/>
        <v>0</v>
      </c>
      <c r="AE32" s="14"/>
      <c r="AF32" s="14">
        <f>IF(AND(AB33&lt;&gt;0,AB32&lt;&gt;0),AB33,1)</f>
        <v>1</v>
      </c>
      <c r="AG32" s="7"/>
      <c r="AH32" s="7"/>
      <c r="AI32" s="7"/>
      <c r="AJ32" s="7"/>
    </row>
    <row r="33" spans="1:36" ht="18">
      <c r="A33" s="7"/>
      <c r="B33" s="1" t="s">
        <v>177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4">
        <f>O30</f>
        <v>0</v>
      </c>
      <c r="P33" s="14">
        <f>P30</f>
        <v>0</v>
      </c>
      <c r="Q33" s="14">
        <f t="shared" si="0"/>
        <v>0</v>
      </c>
      <c r="R33" s="14">
        <f t="shared" si="0"/>
        <v>0</v>
      </c>
      <c r="S33" s="14">
        <f t="shared" si="0"/>
        <v>-2</v>
      </c>
      <c r="T33" s="14">
        <f>IF(AND(Q33&lt;&gt;0,Q31&lt;&gt;0),-Q31,0)</f>
        <v>0</v>
      </c>
      <c r="U33" s="14">
        <f>IF(AND(Q33&lt;&gt;0,Q32&lt;&gt;0),-Q32,0)</f>
        <v>0</v>
      </c>
      <c r="V33" s="7"/>
      <c r="W33" s="7"/>
      <c r="X33" s="7"/>
      <c r="Y33" s="7"/>
      <c r="Z33" s="14">
        <f>Z30</f>
        <v>0</v>
      </c>
      <c r="AA33" s="14">
        <f>AA30</f>
        <v>0</v>
      </c>
      <c r="AB33" s="14">
        <f t="shared" si="1"/>
        <v>0</v>
      </c>
      <c r="AC33" s="14">
        <f t="shared" si="1"/>
        <v>0</v>
      </c>
      <c r="AD33" s="14">
        <f t="shared" si="1"/>
        <v>0</v>
      </c>
      <c r="AE33" s="14">
        <f>IF(AND(AB33&lt;&gt;0,AB31&lt;&gt;0),-AB31,0)</f>
        <v>0</v>
      </c>
      <c r="AF33" s="14">
        <f>IF(AND(AB33&lt;&gt;0,AB32&lt;&gt;0),-AB32,0)</f>
        <v>0</v>
      </c>
      <c r="AG33" s="7"/>
      <c r="AH33" s="7"/>
      <c r="AI33" s="7"/>
      <c r="AJ33" s="7"/>
    </row>
    <row r="34" spans="1:36" ht="18">
      <c r="A34" s="7"/>
      <c r="B34" s="1" t="s">
        <v>178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4">
        <f>O33*T33+O31*T31</f>
        <v>2</v>
      </c>
      <c r="P34" s="14">
        <f>P33*T33+P31*T31</f>
        <v>0</v>
      </c>
      <c r="Q34" s="14">
        <f>Q33*T33+Q31*T31</f>
        <v>0</v>
      </c>
      <c r="R34" s="14">
        <f>R33*T33+R31*T31</f>
        <v>0</v>
      </c>
      <c r="S34" s="14">
        <f>S33*T33+S31*T31</f>
        <v>0</v>
      </c>
      <c r="T34" s="14">
        <f>IF(AND(O35=0,P35=0,Q35&lt;&gt;0),Q35,1)</f>
        <v>1</v>
      </c>
      <c r="U34" s="14"/>
      <c r="V34" s="7"/>
      <c r="W34" s="7"/>
      <c r="X34" s="7"/>
      <c r="Y34" s="7"/>
      <c r="Z34" s="14">
        <f>Z33*AE33+Z31*AE31</f>
        <v>1</v>
      </c>
      <c r="AA34" s="14">
        <f>AA33*AE33+AA31*AE31</f>
        <v>0</v>
      </c>
      <c r="AB34" s="14">
        <f>AB33*AE33+AB31*AE31</f>
        <v>0</v>
      </c>
      <c r="AC34" s="14">
        <f>AC33*AE33+AC31*AE31</f>
        <v>0</v>
      </c>
      <c r="AD34" s="14">
        <f>AD33*AE33+AD31*AE31</f>
        <v>0</v>
      </c>
      <c r="AE34" s="14">
        <f>IF(AND(Z35=0,AA35=0,AB35&lt;&gt;0),AB35,1)</f>
        <v>1</v>
      </c>
      <c r="AF34" s="14"/>
      <c r="AG34" s="7"/>
      <c r="AH34" s="7"/>
      <c r="AI34" s="7"/>
      <c r="AJ34" s="7"/>
    </row>
    <row r="35" spans="1:36" ht="18">
      <c r="A35" s="7"/>
      <c r="B35" s="1" t="s">
        <v>106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4">
        <f>O33*U33+O32*U32</f>
        <v>0</v>
      </c>
      <c r="P35" s="14">
        <f>P33*U33+P32*U32</f>
        <v>0</v>
      </c>
      <c r="Q35" s="14">
        <f>Q33*U33+Q32*U32</f>
        <v>0</v>
      </c>
      <c r="R35" s="14">
        <f>R33*U33+R32*U32</f>
        <v>0</v>
      </c>
      <c r="S35" s="14">
        <f>S33*U33+S32*U32</f>
        <v>0</v>
      </c>
      <c r="T35" s="14">
        <f>IF(AND(O35=0,P35=0,Q35&lt;&gt;0),-Q34,0)</f>
        <v>0</v>
      </c>
      <c r="U35" s="14"/>
      <c r="V35" s="7"/>
      <c r="W35" s="7"/>
      <c r="X35" s="7"/>
      <c r="Y35" s="7"/>
      <c r="Z35" s="14">
        <f>Z33*AF33+Z32*AF32</f>
        <v>0</v>
      </c>
      <c r="AA35" s="14">
        <f>AA33*AF33+AA32*AF32</f>
        <v>1</v>
      </c>
      <c r="AB35" s="14">
        <f>AB33*AF33+AB32*AF32</f>
        <v>0</v>
      </c>
      <c r="AC35" s="14">
        <f>AC33*AF33+AC32*AF32</f>
        <v>0</v>
      </c>
      <c r="AD35" s="14">
        <f>AD33*AF33+AD32*AF32</f>
        <v>0</v>
      </c>
      <c r="AE35" s="14">
        <f>IF(AND(Z35=0,AA35=0,AB35&lt;&gt;0),-AB34,0)</f>
        <v>0</v>
      </c>
      <c r="AF35" s="14"/>
      <c r="AG35" s="7"/>
      <c r="AH35" s="7"/>
      <c r="AI35" s="7"/>
      <c r="AJ35" s="7"/>
    </row>
    <row r="36" spans="1:36" ht="18">
      <c r="A36" s="7"/>
      <c r="B36" s="1" t="s">
        <v>91</v>
      </c>
      <c r="C36" s="6"/>
      <c r="D36" s="6"/>
      <c r="E36" s="6"/>
      <c r="F36" s="6"/>
      <c r="G36" s="6"/>
      <c r="H36" s="6"/>
      <c r="I36" s="7"/>
      <c r="J36" s="1"/>
      <c r="K36" s="7"/>
      <c r="L36" s="7"/>
      <c r="M36" s="7"/>
      <c r="N36" s="7"/>
      <c r="O36" s="14">
        <f>O33</f>
        <v>0</v>
      </c>
      <c r="P36" s="14">
        <f>P33</f>
        <v>0</v>
      </c>
      <c r="Q36" s="14">
        <f>Q33</f>
        <v>0</v>
      </c>
      <c r="R36" s="14">
        <f>R33</f>
        <v>0</v>
      </c>
      <c r="S36" s="14">
        <f>S33</f>
        <v>-2</v>
      </c>
      <c r="T36" s="14"/>
      <c r="U36" s="14"/>
      <c r="V36" s="7"/>
      <c r="W36" s="7"/>
      <c r="X36" s="7"/>
      <c r="Y36" s="7"/>
      <c r="Z36" s="14">
        <f>Z33</f>
        <v>0</v>
      </c>
      <c r="AA36" s="14">
        <f>AA33</f>
        <v>0</v>
      </c>
      <c r="AB36" s="14">
        <f>AB33</f>
        <v>0</v>
      </c>
      <c r="AC36" s="14">
        <f>AC33</f>
        <v>0</v>
      </c>
      <c r="AD36" s="14">
        <f>AD33</f>
        <v>0</v>
      </c>
      <c r="AE36" s="14"/>
      <c r="AF36" s="14"/>
      <c r="AG36" s="7"/>
      <c r="AH36" s="7"/>
      <c r="AI36" s="7"/>
      <c r="AJ36" s="7"/>
    </row>
    <row r="37" spans="1:36" ht="18">
      <c r="A37" s="7"/>
      <c r="B37" s="1" t="s">
        <v>82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14">
        <f>IF(O34&lt;&gt;0,O34,IF(AND(O34=0,O35&lt;&gt;0),O35,O34))</f>
        <v>2</v>
      </c>
      <c r="P37" s="14">
        <f>IF(AND(O34=0,O35=0,P34=0,P35&lt;&gt;0),P35,P34)</f>
        <v>0</v>
      </c>
      <c r="Q37" s="14">
        <f>IF(AND(O34=0,O35=0,P34=0,P35&lt;&gt;0),Q35,Q34)</f>
        <v>0</v>
      </c>
      <c r="R37" s="14">
        <f>IF(AND(O34=0,O35=0,P34=0,P35&lt;&gt;0),R35,R34)</f>
        <v>0</v>
      </c>
      <c r="S37" s="14">
        <f>IF(AND(O34=0,O35=0,P34=0,P35&lt;&gt;0),S35,S34)</f>
        <v>0</v>
      </c>
      <c r="T37" s="14">
        <f>IF(AND(O37=0,O38=0,O39=0,Q38&lt;&gt;0),Q38,IF(AND(O37&lt;&gt;0,P37=0,Q37=0,R37=0,O38=0,P38=0,Q38=0),1,IF(AND(O37&lt;&gt;0,P37=0,P38=0),Q38,IF(AND(O37=0,P37&lt;&gt;0,Q37=0,R37=0,O38=0,P38=0,Q38=0,O39=0),1,1))))</f>
        <v>1</v>
      </c>
      <c r="U37" s="14"/>
      <c r="V37" s="7"/>
      <c r="W37" s="7"/>
      <c r="X37" s="7"/>
      <c r="Y37" s="7"/>
      <c r="Z37" s="14">
        <f>IF(Z34&lt;&gt;0,Z34,IF(AND(Z34=0,Z35&lt;&gt;0),Z35,Z34))</f>
        <v>1</v>
      </c>
      <c r="AA37" s="14">
        <f>IF(AND(Z34=0,Z35=0,AA34=0,AA35&lt;&gt;0),AA35,AA34)</f>
        <v>0</v>
      </c>
      <c r="AB37" s="14">
        <f>IF(AND(Z34=0,Z35=0,AA34=0,AA35&lt;&gt;0),AB35,AB34)</f>
        <v>0</v>
      </c>
      <c r="AC37" s="14">
        <f>IF(AND(Z34=0,Z35=0,AA34=0,AA35&lt;&gt;0),AC35,AC34)</f>
        <v>0</v>
      </c>
      <c r="AD37" s="14">
        <f>IF(AND(Z34=0,Z35=0,AA34=0,AA35&lt;&gt;0),AD35,AD34)</f>
        <v>0</v>
      </c>
      <c r="AE37" s="14">
        <f>IF(AND(Z37=0,Z38=0,Z39=0,AB38&lt;&gt;0),AB38,IF(AND(Z37&lt;&gt;0,AA37=0,AB37=0,AC37=0,Z38=0,AA38=0,AB38=0),1,IF(AND(Z37&lt;&gt;0,AA37=0,AA38=0),AB38,IF(AND(Z37=0,AA37&lt;&gt;0,AB37=0,AC37=0,Z38=0,AA38=0,AB38=0,Z39=0),1,1))))</f>
        <v>1</v>
      </c>
      <c r="AF37" s="14"/>
      <c r="AG37" s="7"/>
      <c r="AH37" s="7"/>
      <c r="AI37" s="7"/>
      <c r="AJ37" s="7"/>
    </row>
    <row r="38" spans="1:36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M38" s="7"/>
      <c r="N38" s="7"/>
      <c r="O38" s="14">
        <f>O35</f>
        <v>0</v>
      </c>
      <c r="P38" s="14">
        <f>IF(AND(O34=0,O35=0,P34=0,P35&lt;&gt;0),P34,P35)</f>
        <v>0</v>
      </c>
      <c r="Q38" s="14">
        <f>IF(AND(O34=0,O35=0,P34=0,P35&lt;&gt;0),Q34,Q35)</f>
        <v>0</v>
      </c>
      <c r="R38" s="14">
        <f>IF(AND(O34=0,O35=0,P34=0,P35&lt;&gt;0),R34,R35)</f>
        <v>0</v>
      </c>
      <c r="S38" s="14">
        <f>IF(AND(O34=0,O35=0,P34=0,P35&lt;&gt;0),S34,S35)</f>
        <v>0</v>
      </c>
      <c r="T38" s="14">
        <f>IF(AND(O37=0,O38=0,O39=0),-Q37,IF(AND(O37&lt;&gt;0,O38=0,P37=0,P38=0),-Q37,0))</f>
        <v>0</v>
      </c>
      <c r="U38" s="14"/>
      <c r="V38" s="7"/>
      <c r="W38" s="7"/>
      <c r="X38" s="7"/>
      <c r="Y38" s="7"/>
      <c r="Z38" s="14">
        <f>Z35</f>
        <v>0</v>
      </c>
      <c r="AA38" s="14">
        <f>IF(AND(Z34=0,Z35=0,AA34=0,AA35&lt;&gt;0),AA34,AA35)</f>
        <v>1</v>
      </c>
      <c r="AB38" s="14">
        <f>IF(AND(Z34=0,Z35=0,AA34=0,AA35&lt;&gt;0),AB34,AB35)</f>
        <v>0</v>
      </c>
      <c r="AC38" s="14">
        <f>IF(AND(Z34=0,Z35=0,AA34=0,AA35&lt;&gt;0),AC34,AC35)</f>
        <v>0</v>
      </c>
      <c r="AD38" s="14">
        <f>IF(AND(Z34=0,Z35=0,AA34=0,AA35&lt;&gt;0),AD34,AD35)</f>
        <v>0</v>
      </c>
      <c r="AE38" s="14">
        <f>IF(AND(Z37=0,Z38=0,Z39=0),-AB37,IF(AND(Z37&lt;&gt;0,Z38=0,AA37=0,AA38=0),-AB37,0))</f>
        <v>0</v>
      </c>
      <c r="AF38" s="14"/>
      <c r="AG38" s="7"/>
      <c r="AH38" s="7"/>
      <c r="AI38" s="7"/>
      <c r="AJ38" s="7"/>
    </row>
    <row r="39" spans="1:36" ht="12.75">
      <c r="A39" s="7"/>
      <c r="B39" s="16"/>
      <c r="C39" s="2"/>
      <c r="D39" s="7"/>
      <c r="E39" s="14"/>
      <c r="F39" s="14"/>
      <c r="G39" s="14"/>
      <c r="H39" s="7"/>
      <c r="I39" s="7"/>
      <c r="J39" s="7"/>
      <c r="K39" s="7"/>
      <c r="L39" s="7"/>
      <c r="M39" s="7"/>
      <c r="N39" s="7"/>
      <c r="O39" s="14">
        <f>O36</f>
        <v>0</v>
      </c>
      <c r="P39" s="14">
        <f>P36</f>
        <v>0</v>
      </c>
      <c r="Q39" s="14">
        <f>ROUND(IF(Q36&lt;&gt;0,Q36/Q36,Q36),3)</f>
        <v>0</v>
      </c>
      <c r="R39" s="14">
        <f>ROUND(IF(Q36&lt;&gt;0,R36/Q36,R36),3)</f>
        <v>0</v>
      </c>
      <c r="S39" s="14">
        <f>ROUND(IF(Q36&lt;&gt;0,S36/Q36,S36),3)</f>
        <v>-2</v>
      </c>
      <c r="T39" s="14"/>
      <c r="U39" s="14"/>
      <c r="V39" s="7"/>
      <c r="W39" s="7"/>
      <c r="X39" s="7"/>
      <c r="Y39" s="7"/>
      <c r="Z39" s="14">
        <f>Z36</f>
        <v>0</v>
      </c>
      <c r="AA39" s="14">
        <f>AA36</f>
        <v>0</v>
      </c>
      <c r="AB39" s="14">
        <f>IF(AB36&lt;&gt;0,AB36/AB36,AB36)</f>
        <v>0</v>
      </c>
      <c r="AC39" s="14">
        <f>IF(AB36&lt;&gt;0,AC36/AB36,AC36)</f>
        <v>0</v>
      </c>
      <c r="AD39" s="14">
        <f>IF(AB36&lt;&gt;0,AD36/AB36,AD36)</f>
        <v>0</v>
      </c>
      <c r="AE39" s="14"/>
      <c r="AF39" s="14"/>
      <c r="AG39" s="7"/>
      <c r="AH39" s="7"/>
      <c r="AI39" s="7"/>
      <c r="AJ39" s="7"/>
    </row>
    <row r="40" spans="1:36" ht="18">
      <c r="A40" s="7"/>
      <c r="B40" s="5"/>
      <c r="C40" s="31">
        <v>0</v>
      </c>
      <c r="D40" s="7"/>
      <c r="E40" s="14"/>
      <c r="F40" s="30">
        <f>IF(AND(Z46=0,AA46&lt;&gt;0,AB46=0,AD46=0,Z47=0,AA47=0,AB47&lt;&gt;0,AD47=0),1,IF(AND(Z46&lt;&gt;0,AA46&lt;&gt;0,AB46=0,AD46=0,Z47=0,AA47=0,AB47&lt;&gt;0,AD47=0),-AA46,-AB46))</f>
        <v>0</v>
      </c>
      <c r="G40" s="14"/>
      <c r="H40" s="7"/>
      <c r="I40" s="7"/>
      <c r="J40" s="7"/>
      <c r="K40" s="7"/>
      <c r="L40" s="7"/>
      <c r="M40" s="7"/>
      <c r="N40" s="7"/>
      <c r="O40" s="14">
        <f>O37*T37+O38*T38</f>
        <v>2</v>
      </c>
      <c r="P40" s="14">
        <f>P37*T37+P38*T38</f>
        <v>0</v>
      </c>
      <c r="Q40" s="14">
        <f>Q37*T37+Q38*T38</f>
        <v>0</v>
      </c>
      <c r="R40" s="14">
        <f>R37*T37+R38*T38</f>
        <v>0</v>
      </c>
      <c r="S40" s="14">
        <f>S37*T37+S38*T38</f>
        <v>0</v>
      </c>
      <c r="T40" s="14"/>
      <c r="U40" s="14"/>
      <c r="V40" s="7"/>
      <c r="W40" s="7"/>
      <c r="X40" s="7"/>
      <c r="Y40" s="7"/>
      <c r="Z40" s="14">
        <f>Z37*AE37+Z38*AE38</f>
        <v>1</v>
      </c>
      <c r="AA40" s="14">
        <f>AA37*AE37+AA38*AE38</f>
        <v>0</v>
      </c>
      <c r="AB40" s="14">
        <f>AB37*AE37+AB38*AE38</f>
        <v>0</v>
      </c>
      <c r="AC40" s="14">
        <f>AC37*AE37+AC38*AE38</f>
        <v>0</v>
      </c>
      <c r="AD40" s="14">
        <f>AD37*AE37+AD38*AE38</f>
        <v>0</v>
      </c>
      <c r="AE40" s="14"/>
      <c r="AF40" s="14"/>
      <c r="AG40" s="7"/>
      <c r="AH40" s="7"/>
      <c r="AI40" s="7"/>
      <c r="AJ40" s="7"/>
    </row>
    <row r="41" spans="1:36" ht="20.25">
      <c r="A41" s="7"/>
      <c r="B41" s="18" t="s">
        <v>70</v>
      </c>
      <c r="C41" s="31">
        <v>2</v>
      </c>
      <c r="D41" s="7"/>
      <c r="E41" s="14" t="s">
        <v>70</v>
      </c>
      <c r="F41" s="14">
        <f>IF(AND(Z47=0,AA47=0,AB47&lt;&gt;0,AD47=0,Z46=0,AA46&lt;&gt;0,AB46=0,AD46=0),AD46,IF(AND(Z47=0,AA47=0,AB47&lt;&gt;0,AD47=0),1,-AB47))</f>
        <v>0</v>
      </c>
      <c r="G41" s="14"/>
      <c r="H41" s="7"/>
      <c r="I41" s="7"/>
      <c r="J41" s="7"/>
      <c r="K41" s="7"/>
      <c r="L41" s="7"/>
      <c r="M41" s="7"/>
      <c r="N41" s="7"/>
      <c r="O41" s="14">
        <f aca="true" t="shared" si="2" ref="O41:S42">O38</f>
        <v>0</v>
      </c>
      <c r="P41" s="14">
        <f t="shared" si="2"/>
        <v>0</v>
      </c>
      <c r="Q41" s="14">
        <f t="shared" si="2"/>
        <v>0</v>
      </c>
      <c r="R41" s="14">
        <f t="shared" si="2"/>
        <v>0</v>
      </c>
      <c r="S41" s="14">
        <f t="shared" si="2"/>
        <v>0</v>
      </c>
      <c r="T41" s="14"/>
      <c r="U41" s="14"/>
      <c r="V41" s="7"/>
      <c r="W41" s="7"/>
      <c r="X41" s="7"/>
      <c r="Y41" s="7"/>
      <c r="Z41" s="14">
        <f aca="true" t="shared" si="3" ref="Z41:AD42">Z38</f>
        <v>0</v>
      </c>
      <c r="AA41" s="14">
        <f t="shared" si="3"/>
        <v>1</v>
      </c>
      <c r="AB41" s="14">
        <f t="shared" si="3"/>
        <v>0</v>
      </c>
      <c r="AC41" s="14">
        <f t="shared" si="3"/>
        <v>0</v>
      </c>
      <c r="AD41" s="14">
        <f t="shared" si="3"/>
        <v>0</v>
      </c>
      <c r="AE41" s="14"/>
      <c r="AF41" s="14"/>
      <c r="AG41" s="7"/>
      <c r="AH41" s="7"/>
      <c r="AI41" s="7"/>
      <c r="AJ41" s="7"/>
    </row>
    <row r="42" spans="1:36" ht="18">
      <c r="A42" s="7"/>
      <c r="B42" s="5"/>
      <c r="C42" s="31">
        <v>1</v>
      </c>
      <c r="D42" s="7"/>
      <c r="E42" s="14"/>
      <c r="F42" s="14">
        <f>IF(AND(Z47=0,AA47=0,AB47&lt;&gt;0,AD47=0),0,IF(AND(Z47=0,AA47&lt;&gt;0,AB47=0,AD47=0,Z46&lt;&gt;0,AA46=0,AB46=0,AD46=0),1,IF(AND(Z46&lt;&gt;0,AA46=0,AB46&lt;&gt;0,AD46=0,Z47=0,AA47&lt;&gt;0,AB47=0,AD47=0),1,1)))</f>
        <v>1</v>
      </c>
      <c r="G42" s="14"/>
      <c r="H42" s="7"/>
      <c r="I42" s="7"/>
      <c r="J42" s="7"/>
      <c r="K42" s="7"/>
      <c r="L42" s="7"/>
      <c r="M42" s="7"/>
      <c r="N42" s="7"/>
      <c r="O42" s="14">
        <f t="shared" si="2"/>
        <v>0</v>
      </c>
      <c r="P42" s="14">
        <f t="shared" si="2"/>
        <v>0</v>
      </c>
      <c r="Q42" s="14">
        <f t="shared" si="2"/>
        <v>0</v>
      </c>
      <c r="R42" s="14">
        <f t="shared" si="2"/>
        <v>0</v>
      </c>
      <c r="S42" s="14">
        <f t="shared" si="2"/>
        <v>-2</v>
      </c>
      <c r="T42" s="14"/>
      <c r="U42" s="14"/>
      <c r="V42" s="7"/>
      <c r="W42" s="7"/>
      <c r="X42" s="7"/>
      <c r="Y42" s="7"/>
      <c r="Z42" s="14">
        <f t="shared" si="3"/>
        <v>0</v>
      </c>
      <c r="AA42" s="14">
        <f t="shared" si="3"/>
        <v>0</v>
      </c>
      <c r="AB42" s="14">
        <f t="shared" si="3"/>
        <v>0</v>
      </c>
      <c r="AC42" s="14">
        <f t="shared" si="3"/>
        <v>0</v>
      </c>
      <c r="AD42" s="14">
        <f t="shared" si="3"/>
        <v>0</v>
      </c>
      <c r="AE42" s="14"/>
      <c r="AF42" s="14"/>
      <c r="AG42" s="7"/>
      <c r="AH42" s="7"/>
      <c r="AI42" s="7"/>
      <c r="AJ42" s="7"/>
    </row>
    <row r="43" spans="1:36" ht="15">
      <c r="A43" s="7"/>
      <c r="B43" s="20"/>
      <c r="C43" s="21"/>
      <c r="D43" s="7"/>
      <c r="E43" s="14"/>
      <c r="F43" s="14"/>
      <c r="G43" s="14"/>
      <c r="H43" s="7"/>
      <c r="I43" s="7"/>
      <c r="J43" s="7"/>
      <c r="K43" s="7"/>
      <c r="L43" s="7"/>
      <c r="M43" s="7"/>
      <c r="N43" s="7"/>
      <c r="O43" s="14">
        <f>ROUND(IF(O40&lt;&gt;0,O40/O40,O40),3)</f>
        <v>1</v>
      </c>
      <c r="P43" s="14">
        <f>ROUND(IF(O40&lt;&gt;0,P40/O40,IF(AND(O40=0,P40&lt;&gt;0),P40/P40,P40)),3)</f>
        <v>0</v>
      </c>
      <c r="Q43" s="14">
        <f>ROUND(IF(O40&lt;&gt;0,Q40/O40,IF(AND(O40=0,P40&lt;&gt;0,),Q40/P40,IF(AND(O40=0,P40=0,Q40&lt;&gt;0),Q40/Q40,Q40))),3)</f>
        <v>0</v>
      </c>
      <c r="R43" s="14">
        <f>ROUND(IF(O40&lt;&gt;0,R40/O40,IF(AND(O40=0,P40&lt;&gt;0,),R40/P40,IF(AND(O40=0,P40=0,Q40&lt;&gt;0),R40/Q40,IF(AND(O40=0,P40=0,Q40=0,R40&lt;&gt;0),#REF!/R40,R40)))),3)</f>
        <v>0</v>
      </c>
      <c r="S43" s="14">
        <f>ROUND(IF(O40&lt;&gt;0,S40/O40,IF(AND(O40=0,P40&lt;&gt;0),S40/P40,IF(AND(O40=0,P40=0,Q40&lt;&gt;0),S40/Q40,IF(AND(O40=0,P40=0,Q40=0,R40&lt;&gt;0),S40/R40,IF(AND(O40=0,P40=0,Q40=0,R40=0,S40&lt;&gt;0),S40/S40,S40))))),3)</f>
        <v>0</v>
      </c>
      <c r="T43" s="14">
        <f>IF(AND(O44=0,P44=0,Q44&lt;&gt;0),Q44,1)</f>
        <v>1</v>
      </c>
      <c r="U43" s="14"/>
      <c r="V43" s="7"/>
      <c r="W43" s="7"/>
      <c r="X43" s="7"/>
      <c r="Y43" s="7"/>
      <c r="Z43" s="14">
        <f>IF(Z40&lt;&gt;0,Z40/Z40,Z40)</f>
        <v>1</v>
      </c>
      <c r="AA43" s="14">
        <f>IF(Z40&lt;&gt;0,AA40/Z40,IF(AND(Z40=0,AA40&lt;&gt;0),AA40/AA40,AA40))</f>
        <v>0</v>
      </c>
      <c r="AB43" s="14">
        <f>IF(Z40&lt;&gt;0,AB40/Z40,IF(AND(Z40=0,AA40&lt;&gt;0,),AB40/AA40,IF(AND(Z40=0,AA40=0,AB40&lt;&gt;0),AB40/AB40,AB40)))</f>
        <v>0</v>
      </c>
      <c r="AC43" s="14">
        <f>IF(Z40&lt;&gt;0,AC40/Z40,IF(AND(Z40=0,AA40&lt;&gt;0,),AC40/AA40,IF(AND(Z40=0,AA40=0,AB40&lt;&gt;0),AC40/AB40,IF(AND(Z40=0,AA40=0,AB40=0,AC40&lt;&gt;0),#REF!/AC40,AC40))))</f>
        <v>0</v>
      </c>
      <c r="AD43" s="14">
        <f>IF(Z40&lt;&gt;0,AD40/Z40,IF(AND(Z40=0,AA40&lt;&gt;0),AD40/AA40,IF(AND(Z40=0,AA40=0,AB40&lt;&gt;0),AD40/AB40,IF(AND(Z40=0,AA40=0,AB40=0,AC40&lt;&gt;0),AD40/AC40,IF(AND(Z40=0,AA40=0,AB40=0,AC40=0,AD40&lt;&gt;0),AD40/AD40,AD40)))))</f>
        <v>0</v>
      </c>
      <c r="AE43" s="14">
        <f>IF(AND(Z44=0,AA44=0,AB44&lt;&gt;0),AB44,1)</f>
        <v>1</v>
      </c>
      <c r="AF43" s="14"/>
      <c r="AG43" s="7"/>
      <c r="AH43" s="7"/>
      <c r="AI43" s="7"/>
      <c r="AJ43" s="7"/>
    </row>
    <row r="44" spans="1:36" ht="15">
      <c r="A44" s="7"/>
      <c r="B44" s="35" t="s">
        <v>77</v>
      </c>
      <c r="C44" s="35"/>
      <c r="D44" s="35"/>
      <c r="E44" s="35"/>
      <c r="F44" s="35"/>
      <c r="G44" s="35"/>
      <c r="H44" s="35"/>
      <c r="I44" s="7"/>
      <c r="J44" s="7"/>
      <c r="K44" s="7"/>
      <c r="L44" s="7"/>
      <c r="M44" s="7"/>
      <c r="N44" s="7"/>
      <c r="O44" s="14">
        <f>O38</f>
        <v>0</v>
      </c>
      <c r="P44" s="14">
        <f>ROUND(IF(O38&lt;&gt;0,P38/O38,IF(AND(O38=0,P38&lt;&gt;0),P38/P38,P38)),3)</f>
        <v>0</v>
      </c>
      <c r="Q44" s="14">
        <f>ROUND(IF(O38&lt;&gt;0,Q38/O38,IF(AND(O38=0,P38&lt;&gt;0),Q38/P38,IF(AND(O38=0,P38=0,Q38&lt;&gt;0),Q38/Q38,Q38))),3)</f>
        <v>0</v>
      </c>
      <c r="R44" s="14">
        <f>ROUND(IF(O38&lt;&gt;0,R38/O38,IF(AND(O38=0,P38&lt;&gt;0),R38/P38,IF(AND(O38=0,P38=0,Q38&lt;&gt;0),R38/Q38,IF(AND(O38=0,P38=0,Q38=0,R38&lt;&gt;0),R38/R38,R38)))),3)</f>
        <v>0</v>
      </c>
      <c r="S44" s="14">
        <f>ROUND(IF(O38&lt;&gt;0,S38/O38,IF(AND(O38=0,P38&lt;&gt;0),S38/P38,IF(AND(O38=0,P38=0,Q38&lt;&gt;0),S38/Q38,IF(AND(O38=0,P38=0,Q38=0,R38&lt;&gt;0),S38/R38,IF(AND(O38=0,P38=0,Q38=0,R38=0,S38&lt;&gt;0),S38/S38,S38))))),3)</f>
        <v>0</v>
      </c>
      <c r="T44" s="14">
        <f>IF(AND(O44=0,P44=0,Q44&lt;&gt;0),-Q43,0)</f>
        <v>0</v>
      </c>
      <c r="U44" s="14"/>
      <c r="V44" s="7"/>
      <c r="W44" s="7"/>
      <c r="X44" s="7"/>
      <c r="Y44" s="7"/>
      <c r="Z44" s="14">
        <f>Z38</f>
        <v>0</v>
      </c>
      <c r="AA44" s="14">
        <f>IF(Z38&lt;&gt;0,AA38/Z38,IF(AND(Z38=0,AA38&lt;&gt;0),AA38/AA38,AA38))</f>
        <v>1</v>
      </c>
      <c r="AB44" s="14">
        <f>IF(Z38&lt;&gt;0,AB38/Z38,IF(AND(Z38=0,AA38&lt;&gt;0),AB38/AA38,IF(AND(Z38=0,AA38=0,AB38&lt;&gt;0),AB38/AB38,AB38)))</f>
        <v>0</v>
      </c>
      <c r="AC44" s="14">
        <f>IF(Z38&lt;&gt;0,AC38/Z38,IF(AND(Z38=0,AA38&lt;&gt;0),AC38/AA38,IF(AND(Z38=0,AA38=0,AB38&lt;&gt;0),AC38/AB38,IF(AND(Z38=0,AA38=0,AB38=0,AC38&lt;&gt;0),AC38/AC38,AC38))))</f>
        <v>0</v>
      </c>
      <c r="AD44" s="14">
        <f>IF(Z38&lt;&gt;0,AD38/Z38,IF(AND(Z38=0,AA38&lt;&gt;0),AD38/AA38,IF(AND(Z38=0,AA38=0,AB38&lt;&gt;0),AD38/AB38,IF(AND(Z38=0,AA38=0,AB38=0,AC38&lt;&gt;0),AD38/AC38,IF(AND(Z38=0,AA38=0,AB38=0,AC38=0,AD38&lt;&gt;0),AD38/AD38,AD38)))))</f>
        <v>0</v>
      </c>
      <c r="AE44" s="14">
        <f>IF(AND(Z44=0,AA44=0,AB44&lt;&gt;0),-AB43,0)</f>
        <v>0</v>
      </c>
      <c r="AF44" s="14"/>
      <c r="AG44" s="7"/>
      <c r="AH44" s="7"/>
      <c r="AI44" s="7"/>
      <c r="AJ44" s="7"/>
    </row>
    <row r="45" spans="1:36" ht="15">
      <c r="A45" s="7"/>
      <c r="B45" s="35" t="s">
        <v>175</v>
      </c>
      <c r="C45" s="35"/>
      <c r="D45" s="35"/>
      <c r="E45" s="35"/>
      <c r="F45" s="35"/>
      <c r="G45" s="35"/>
      <c r="H45" s="35"/>
      <c r="I45" s="7"/>
      <c r="J45" s="7"/>
      <c r="K45" s="7"/>
      <c r="L45" s="7"/>
      <c r="M45" s="7"/>
      <c r="N45" s="7"/>
      <c r="O45" s="14">
        <f>O39</f>
        <v>0</v>
      </c>
      <c r="P45" s="14">
        <f>ROUND(IF(O39&lt;&gt;0,P39/O39,IF(AND(O39=0,P39&lt;&gt;0),P39/P39,P39)),3)</f>
        <v>0</v>
      </c>
      <c r="Q45" s="14">
        <f>ROUND(IF(O39&lt;&gt;0,Q39/O39,IF(AND(O39=0,P39&lt;&gt;0,),Q39/P39,IF(AND(O39=0,P39=0,Q39&lt;&gt;0),Q39/Q39,Q39))),3)</f>
        <v>0</v>
      </c>
      <c r="R45" s="14">
        <f>ROUND(IF(O39&lt;&gt;0,R39/O39,IF(AND(O39=0,P39&lt;&gt;0,),R39/P39,IF(AND(O39=0,P39=0,Q39&lt;&gt;0),R39/Q39,IF(AND(O39=0,P39=0,Q39=0,R39&lt;&gt;0),R39/R39,R39)))),3)</f>
        <v>0</v>
      </c>
      <c r="S45" s="14">
        <f>ROUND(IF(O39&lt;&gt;0,S39/O39,IF(AND(O39=0,P39&lt;&gt;0,),S39/P39,IF(AND(O39=0,P39=0,Q39&lt;&gt;0),S39/Q39,IF(AND(O39=0,P39=0,Q39=0,R39&lt;&gt;0),S39/R39,IF(AND(O39=0,P39=0,Q39=0,R39=0,S39&lt;&gt;0),S39/S39,S39))))),3)</f>
        <v>1</v>
      </c>
      <c r="T45" s="14"/>
      <c r="U45" s="14"/>
      <c r="V45" s="7"/>
      <c r="W45" s="7"/>
      <c r="X45" s="7"/>
      <c r="Y45" s="7"/>
      <c r="Z45" s="14">
        <f>Z39</f>
        <v>0</v>
      </c>
      <c r="AA45" s="14">
        <f>IF(Z39&lt;&gt;0,AA39/Z39,IF(AND(Z39=0,AA39&lt;&gt;0),AA39/AA39,AA39))</f>
        <v>0</v>
      </c>
      <c r="AB45" s="14">
        <f>IF(Z39&lt;&gt;0,AB39/Z39,IF(AND(Z39=0,AA39&lt;&gt;0,),AB39/AA39,IF(AND(Z39=0,AA39=0,AB39&lt;&gt;0),AB39/AB39,AB39)))</f>
        <v>0</v>
      </c>
      <c r="AC45" s="14">
        <f>IF(Z39&lt;&gt;0,AC39/Z39,IF(AND(Z39=0,AA39&lt;&gt;0,),AC39/AA39,IF(AND(Z39=0,AA39=0,AB39&lt;&gt;0),AC39/AB39,IF(AND(Z39=0,AA39=0,AB39=0,AC39&lt;&gt;0),AC39/AC39,AC39))))</f>
        <v>0</v>
      </c>
      <c r="AD45" s="14">
        <f>IF(Z39&lt;&gt;0,AD39/Z39,IF(AND(Z39=0,AA39&lt;&gt;0,),AD39/AA39,IF(AND(Z39=0,AA39=0,AB39&lt;&gt;0),AD39/AB39,IF(AND(Z39=0,AA39=0,AB39=0,AC39&lt;&gt;0),AD39/AC39,IF(AND(Z39=0,AA39=0,AB39=0,AC39=0,AD39&lt;&gt;0),AD39/AD39,AD39)))))</f>
        <v>0</v>
      </c>
      <c r="AE45" s="14"/>
      <c r="AF45" s="14"/>
      <c r="AG45" s="14">
        <f>AC46</f>
        <v>0</v>
      </c>
      <c r="AH45" s="14">
        <f>IF(AI46=999,999,IF(AND(AI46&lt;&gt;1111,AI46&lt;&gt;999,Z46&lt;&gt;0),AD46/Z46,IF(AND(AA46&lt;&gt;0,Z46=0),AD46/AA46,IF(AND(Z46=0,AA46=0,AB46&lt;&gt;0),AD46/AB46,IF(AND(Z46=0,AA46=0,AB46=0,AC46&lt;&gt;0),AD46/AC46,IF(AND(Z46=0,AA46=0,AB46=0,AC46=0,AD46=0),1111,999))))))</f>
        <v>0</v>
      </c>
      <c r="AI45" s="14"/>
      <c r="AJ45" s="14"/>
    </row>
    <row r="46" spans="1:36" ht="18">
      <c r="A46" s="7"/>
      <c r="B46" s="1" t="s">
        <v>109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14">
        <f>O43*T43+O44*T44</f>
        <v>1</v>
      </c>
      <c r="P46" s="14">
        <f>P43*T43+P44*T44</f>
        <v>0</v>
      </c>
      <c r="Q46" s="14">
        <f>Q43*T43+Q44*T44</f>
        <v>0</v>
      </c>
      <c r="R46" s="14">
        <f>R43*T43+R44*T44</f>
        <v>0</v>
      </c>
      <c r="S46" s="14">
        <f>S43*T43+S44*T44</f>
        <v>0</v>
      </c>
      <c r="T46" s="14"/>
      <c r="U46" s="14"/>
      <c r="V46" s="14">
        <f>R46</f>
        <v>0</v>
      </c>
      <c r="W46" s="14">
        <f>IF(X47=999,999,IF(AND(X47&lt;&gt;1111,X47&lt;&gt;999,O46&lt;&gt;0),S46/O46,IF(AND(P46&lt;&gt;0,O46=0),S46/P46,IF(AND(O46=0,P46=0,Q46&lt;&gt;0),S46/Q46,IF(AND(O46=0,P46=0,Q46=0,R46&lt;&gt;0),S46/R46,IF(AND(O46=0,P46=0,Q46=0,R46=0,S46=0),1111,999))))))</f>
        <v>999</v>
      </c>
      <c r="X46" s="14"/>
      <c r="Y46" s="14"/>
      <c r="Z46" s="29">
        <f>Z43*AE43+Z44*AE44</f>
        <v>1</v>
      </c>
      <c r="AA46" s="29">
        <f>AA43*AE43+AA44*AE44</f>
        <v>0</v>
      </c>
      <c r="AB46" s="30">
        <f>AB43*AE43+AB44*AE44</f>
        <v>0</v>
      </c>
      <c r="AC46" s="29">
        <f>AC43*AE43+AC44*AE44</f>
        <v>0</v>
      </c>
      <c r="AD46" s="29">
        <f>AD43*AE43+AD44*AE44</f>
        <v>0</v>
      </c>
      <c r="AE46" s="14"/>
      <c r="AF46" s="14"/>
      <c r="AG46" s="14"/>
      <c r="AH46" s="14">
        <f>AC47</f>
        <v>0</v>
      </c>
      <c r="AI46" s="14">
        <f>IF(AJ47=999,999,IF(AND(Z47=0,AA47&lt;&gt;0),AD47/AA47,IF(AND(Z47=0,AA47=0,AB47&lt;&gt;0),AD47/AB47,IF(AND(Z47=0,AA47=0,AB47=0,AC47&lt;&gt;0),AD47/AC47,IF(AND(Z47=0,AA47=0,AB47=0,AC47=0,AD47=0),1111,999)))))</f>
        <v>0</v>
      </c>
      <c r="AJ46" s="14"/>
    </row>
    <row r="47" spans="1:36" ht="18">
      <c r="A47" s="7"/>
      <c r="B47" s="1" t="s">
        <v>110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14">
        <f>O41</f>
        <v>0</v>
      </c>
      <c r="P47" s="14">
        <f>IF(O41&lt;&gt;0,P41/O41,IF(AND(O41=0,P41&lt;&gt;0),P41/P41,P41))</f>
        <v>0</v>
      </c>
      <c r="Q47" s="14">
        <f>IF(O41&lt;&gt;0,Q41/O41,IF(AND(O41=0,P41&lt;&gt;0),Q41/P41,IF(AND(O41=0,P41=0,Q41&lt;&gt;0),Q41/Q41,Q41)))</f>
        <v>0</v>
      </c>
      <c r="R47" s="14">
        <f>IF(O41&lt;&gt;0,R41/O41,IF(AND(O41=0,P41&lt;&gt;0),R41/P41,IF(AND(O41=0,P41=0,Q41&lt;&gt;0),R41/Q41,IF(AND(O41=0,P41=0,Q41=0,R41&lt;&gt;0),R41/R41,R41))))</f>
        <v>0</v>
      </c>
      <c r="S47" s="14">
        <f>(IF(O41&lt;&gt;0,S41/O41,IF(AND(O41=0,P41&lt;&gt;0),S41/P41,IF(AND(O41=0,P41=0,Q41&lt;&gt;0),S41/Q41,IF(AND(O41=0,P41=0,Q41=0,R41&lt;&gt;0),S41/R41,IF(AND(O41=0,P41=0,Q41=0,R41=0,S41&lt;&gt;0),S41/S41,S41))))))</f>
        <v>0</v>
      </c>
      <c r="T47" s="14"/>
      <c r="U47" s="14"/>
      <c r="V47" s="14"/>
      <c r="W47" s="14">
        <f>R47</f>
        <v>0</v>
      </c>
      <c r="X47" s="14">
        <f>IF(Y48=999,999,IF(AND(O47=0,P47&lt;&gt;0),S47/P47,IF(AND(O47=0,P47=0,Q47&lt;&gt;0),S47/Q47,IF(AND(O47=0,P47=0,Q47=0,R47&lt;&gt;0),S47/R47,IF(AND(O47=0,P47=0,Q47=0,R47=0,S47=0),1111,999)))))</f>
        <v>999</v>
      </c>
      <c r="Y47" s="14"/>
      <c r="Z47" s="29">
        <f>Z41</f>
        <v>0</v>
      </c>
      <c r="AA47" s="29">
        <f>IF(Z41&lt;&gt;0,AA41/Z41,IF(AND(Z41=0,AA41&lt;&gt;0),AA41/AA41,AA41))</f>
        <v>1</v>
      </c>
      <c r="AB47" s="30">
        <f>IF(Z41&lt;&gt;0,AB41/Z41,IF(AND(Z41=0,AA41&lt;&gt;0),AB41/AA41,IF(AND(Z41=0,AA41=0,AB41&lt;&gt;0),AB41/AB41,AB41)))</f>
        <v>0</v>
      </c>
      <c r="AC47" s="29">
        <f>IF(Z41&lt;&gt;0,AC41/Z41,IF(AND(Z41=0,AA41&lt;&gt;0),AC41/AA41,IF(AND(Z41=0,AA41=0,AB41&lt;&gt;0),AC41/AB41,IF(AND(Z41=0,AA41=0,AB41=0,AC41&lt;&gt;0),AC41/AC41,AC41))))</f>
        <v>0</v>
      </c>
      <c r="AD47" s="29">
        <f>IF(Z41&lt;&gt;0,AD41/Z41,IF(AND(Z41=0,AA41&lt;&gt;0),AD41/AA41,IF(AND(Z41=0,AA41=0,AB41&lt;&gt;0),AD41/AB41,IF(AND(Z41=0,AA41=0,AB41=0,AC41&lt;&gt;0),AD41/AC41,IF(AND(Z41=0,AA41=0,AB41=0,AC41=0,AD41&lt;&gt;0),AD41/AD41,AD41)))))</f>
        <v>0</v>
      </c>
      <c r="AE47" s="14"/>
      <c r="AF47" s="14"/>
      <c r="AG47" s="14"/>
      <c r="AH47" s="14"/>
      <c r="AI47" s="14">
        <f>AC48</f>
        <v>0</v>
      </c>
      <c r="AJ47" s="14">
        <f>IF(AND(Z48=0,AA48=0,AB48=0,AC48=0,AD48=0),1111,IF(AND(Z48=0,AA48=0,AB48=0,AC48=0,AD48&lt;&gt;0),999,IF(AND(Z48=0,AA48=0,AB48&lt;&gt;0,AC48=0),AD48/AB48,"?")))</f>
        <v>1111</v>
      </c>
    </row>
    <row r="48" spans="1:32" ht="18">
      <c r="A48" s="7"/>
      <c r="B48" s="1" t="s">
        <v>111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14">
        <f>O42</f>
        <v>0</v>
      </c>
      <c r="P48" s="14">
        <f>IF(O42&lt;&gt;0,P42/O42,IF(AND(O42=0,P42&lt;&gt;0),P42/P42,P42))</f>
        <v>0</v>
      </c>
      <c r="Q48" s="14">
        <f>IF(O42&lt;&gt;0,Q42/O42,IF(AND(O42=0,P42&lt;&gt;0,),Q42/P42,IF(AND(O42=0,P42=0,Q42&lt;&gt;0),Q42/Q42,Q42)))</f>
        <v>0</v>
      </c>
      <c r="R48" s="14">
        <f>IF(O42&lt;&gt;0,R42/O42,IF(AND(O42=0,P42&lt;&gt;0,),R42/P42,IF(AND(O42=0,P42=0,Q42&lt;&gt;0),R42/Q42,IF(AND(O42=0,P42=0,Q42=0,R42&lt;&gt;0),R42/R42,R42))))</f>
        <v>0</v>
      </c>
      <c r="S48" s="14">
        <f>IF(O42&lt;&gt;0,S42/O42,IF(AND(O42=0,P42&lt;&gt;0,),S42/P42,IF(AND(O42=0,P42=0,Q42&lt;&gt;0),S42/Q42,IF(AND(O42=0,P42=0,Q42=0,R42&lt;&gt;0),S42/R42,IF(AND(O42=0,P42=0,Q42=0,R42=0,S42&lt;&gt;0),S42/S42,S42)))))</f>
        <v>1</v>
      </c>
      <c r="T48" s="14" t="s">
        <v>170</v>
      </c>
      <c r="U48" s="14"/>
      <c r="V48" s="14"/>
      <c r="W48" s="14"/>
      <c r="X48" s="14">
        <f>R48</f>
        <v>0</v>
      </c>
      <c r="Y48" s="14">
        <f>IF(AND(O48=0,P48=0,Q48=0,R48=0,S48=0),1111,IF(AND(O48=0,P48=0,Q48=0,R48=0,S48&lt;&gt;0),999,IF(AND(O48=0,P48=0,Q48&lt;&gt;0,R48=0),S48/Q48,"?")))</f>
        <v>999</v>
      </c>
      <c r="Z48" s="29">
        <f>Z42</f>
        <v>0</v>
      </c>
      <c r="AA48" s="29">
        <f>IF(Z42&lt;&gt;0,AA42/Z42,IF(AND(Z42=0,AA42&lt;&gt;0),AA42/AA42,AA42))</f>
        <v>0</v>
      </c>
      <c r="AB48" s="29">
        <f>IF(Z42&lt;&gt;0,AB42/Z42,IF(AND(Z42=0,AA42&lt;&gt;0,),AB42/AA42,IF(AND(Z42=0,AA42=0,AB42&lt;&gt;0),AB42/AB42,AB42)))</f>
        <v>0</v>
      </c>
      <c r="AC48" s="29">
        <f>IF(Z42&lt;&gt;0,AC42/Z42,IF(AND(Z42=0,AA42&lt;&gt;0,),AC42/AA42,IF(AND(Z42=0,AA42=0,AB42&lt;&gt;0),AC42/AB42,IF(AND(Z42=0,AA42=0,AB42=0,AC42&lt;&gt;0),AC42/AC42,AC42))))</f>
        <v>0</v>
      </c>
      <c r="AD48" s="29">
        <f>IF(Z42&lt;&gt;0,AD42/Z42,IF(AND(Z42=0,AA42&lt;&gt;0,),AD42/AA42,IF(AND(Z42=0,AA42=0,AB42&lt;&gt;0),AD42/AB42,IF(AND(Z42=0,AA42=0,AB42=0,AC42&lt;&gt;0),AD42/AC42,IF(AND(Z42=0,AA42=0,AB42=0,AC42=0,AD42&lt;&gt;0),AD42/AD42,AD42)))))</f>
        <v>0</v>
      </c>
      <c r="AE48" s="14"/>
      <c r="AF48" s="14"/>
    </row>
    <row r="49" spans="1:29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1:29" ht="12.75">
      <c r="A50" s="7"/>
      <c r="B50" s="7"/>
      <c r="C50" s="16"/>
      <c r="D50" s="3"/>
      <c r="E50" s="16"/>
      <c r="F50" s="2"/>
      <c r="G50" s="7"/>
      <c r="H50" s="3"/>
      <c r="I50" s="3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1:29" ht="24.75">
      <c r="A51" s="7"/>
      <c r="B51" s="7"/>
      <c r="C51" s="32" t="s">
        <v>112</v>
      </c>
      <c r="D51" s="31">
        <v>3</v>
      </c>
      <c r="E51" s="33"/>
      <c r="F51" s="31">
        <v>1</v>
      </c>
      <c r="G51" s="7"/>
      <c r="H51" s="33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1:29" ht="24.75">
      <c r="A52" s="7"/>
      <c r="B52" s="10" t="s">
        <v>19</v>
      </c>
      <c r="C52" s="33" t="s">
        <v>113</v>
      </c>
      <c r="D52" s="31">
        <v>5</v>
      </c>
      <c r="E52" s="33"/>
      <c r="F52" s="31">
        <v>1</v>
      </c>
      <c r="G52" s="34" t="s">
        <v>101</v>
      </c>
      <c r="H52" s="34"/>
      <c r="I52" s="1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spans="2:29" ht="24.75">
      <c r="B53" s="7"/>
      <c r="C53" s="32" t="s">
        <v>114</v>
      </c>
      <c r="D53" s="31">
        <v>9</v>
      </c>
      <c r="E53" s="33"/>
      <c r="F53" s="31">
        <v>8</v>
      </c>
      <c r="G53" s="7"/>
      <c r="H53" s="33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ht="15">
      <c r="A54" s="7"/>
      <c r="B54" s="7"/>
      <c r="C54" s="40"/>
      <c r="D54" s="7"/>
      <c r="E54" s="21"/>
      <c r="F54" s="61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:29" ht="18">
      <c r="A56" s="7"/>
      <c r="B56" s="1" t="s">
        <v>139</v>
      </c>
      <c r="C56" s="2"/>
      <c r="D56" s="2"/>
      <c r="E56" s="3"/>
      <c r="F56" s="3"/>
      <c r="G56" s="3"/>
      <c r="H56" s="3"/>
      <c r="I56" s="3"/>
      <c r="J56" s="3"/>
      <c r="K56" s="4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:29" ht="18">
      <c r="A57" s="7"/>
      <c r="B57" s="1" t="s">
        <v>116</v>
      </c>
      <c r="C57" s="2"/>
      <c r="D57" s="2"/>
      <c r="E57" s="3"/>
      <c r="F57" s="3"/>
      <c r="G57" s="3"/>
      <c r="H57" s="3"/>
      <c r="I57" s="3"/>
      <c r="J57" s="3"/>
      <c r="K57" s="4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:29" ht="18">
      <c r="A58" s="7"/>
      <c r="B58" s="1" t="s">
        <v>52</v>
      </c>
      <c r="C58" s="7"/>
      <c r="D58" s="3"/>
      <c r="E58" s="3"/>
      <c r="F58" s="3"/>
      <c r="G58" s="3"/>
      <c r="H58" s="3"/>
      <c r="I58" s="3"/>
      <c r="J58" s="3"/>
      <c r="K58" s="4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1:29" ht="14.25">
      <c r="A59" s="7"/>
      <c r="B59" s="28" t="s">
        <v>33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29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1:29" ht="12.75">
      <c r="A61" s="7"/>
      <c r="B61" s="7"/>
      <c r="C61" s="16"/>
      <c r="D61" s="3"/>
      <c r="E61" s="16"/>
      <c r="F61" s="2"/>
      <c r="G61" s="7"/>
      <c r="H61" s="7"/>
      <c r="I61" s="7"/>
      <c r="J61" s="7"/>
      <c r="K61" s="7"/>
      <c r="L61" s="7"/>
      <c r="M61" s="7"/>
      <c r="N61" s="7"/>
      <c r="O61" s="25" t="s">
        <v>84</v>
      </c>
      <c r="P61" s="14"/>
      <c r="Q61" s="14"/>
      <c r="R61" s="14"/>
      <c r="S61" s="14"/>
      <c r="T61" s="14"/>
      <c r="U61" s="14"/>
      <c r="V61" s="7"/>
      <c r="W61" s="7"/>
      <c r="X61" s="7"/>
      <c r="Y61" s="7"/>
      <c r="Z61" s="7"/>
      <c r="AA61" s="7"/>
      <c r="AB61" s="7"/>
      <c r="AC61" s="7"/>
    </row>
    <row r="62" spans="1:29" ht="24.75">
      <c r="A62" s="7"/>
      <c r="B62" s="7"/>
      <c r="C62" s="32" t="s">
        <v>112</v>
      </c>
      <c r="D62" s="55">
        <v>1</v>
      </c>
      <c r="E62" s="33"/>
      <c r="F62" s="55">
        <v>1</v>
      </c>
      <c r="G62" s="7"/>
      <c r="H62" s="7"/>
      <c r="I62" s="7"/>
      <c r="J62" s="7"/>
      <c r="K62" s="7"/>
      <c r="L62" s="7"/>
      <c r="M62" s="7"/>
      <c r="N62" s="7"/>
      <c r="O62" s="14" t="s">
        <v>67</v>
      </c>
      <c r="P62" s="14" t="s">
        <v>68</v>
      </c>
      <c r="Q62" s="14" t="s">
        <v>69</v>
      </c>
      <c r="R62" s="14" t="s">
        <v>18</v>
      </c>
      <c r="S62" s="14" t="s">
        <v>59</v>
      </c>
      <c r="T62" s="14"/>
      <c r="U62" s="14"/>
      <c r="V62" s="7"/>
      <c r="W62" s="7"/>
      <c r="X62" s="7"/>
      <c r="Y62" s="7"/>
      <c r="Z62" s="7"/>
      <c r="AA62" s="7"/>
      <c r="AB62" s="7"/>
      <c r="AC62" s="7"/>
    </row>
    <row r="63" spans="1:29" ht="24.75">
      <c r="A63" s="7"/>
      <c r="B63" s="10" t="s">
        <v>117</v>
      </c>
      <c r="C63" s="33" t="s">
        <v>113</v>
      </c>
      <c r="D63" s="55">
        <v>1</v>
      </c>
      <c r="E63" s="33"/>
      <c r="F63" s="55">
        <v>2</v>
      </c>
      <c r="G63" s="34" t="s">
        <v>101</v>
      </c>
      <c r="H63" s="7"/>
      <c r="I63" s="7"/>
      <c r="J63" s="7"/>
      <c r="K63" s="7"/>
      <c r="L63" s="7"/>
      <c r="M63" s="7"/>
      <c r="N63" s="7"/>
      <c r="O63" s="14">
        <f>C71</f>
        <v>1</v>
      </c>
      <c r="P63" s="14">
        <f>E71</f>
        <v>2</v>
      </c>
      <c r="Q63" s="14">
        <f>G71</f>
        <v>1</v>
      </c>
      <c r="R63" s="14">
        <v>0</v>
      </c>
      <c r="S63" s="14">
        <f>I71</f>
        <v>4</v>
      </c>
      <c r="T63" s="37">
        <f>IF(AND(O63&lt;&gt;0,O64&lt;&gt;0),O64,"0")</f>
        <v>1</v>
      </c>
      <c r="U63" s="14" t="str">
        <f>IF(AND(O63&lt;&gt;0,O65&lt;&gt;0),O65,"0")</f>
        <v>0</v>
      </c>
      <c r="V63" s="5"/>
      <c r="W63" s="7"/>
      <c r="X63" s="7"/>
      <c r="Y63" s="7"/>
      <c r="Z63" s="7"/>
      <c r="AA63" s="7"/>
      <c r="AB63" s="7"/>
      <c r="AC63" s="7"/>
    </row>
    <row r="64" spans="1:29" ht="24.75">
      <c r="A64" s="7"/>
      <c r="B64" s="7"/>
      <c r="C64" s="32" t="s">
        <v>114</v>
      </c>
      <c r="D64" s="55">
        <v>1</v>
      </c>
      <c r="E64" s="33"/>
      <c r="F64" s="55">
        <v>1</v>
      </c>
      <c r="G64" s="7"/>
      <c r="H64" s="7"/>
      <c r="I64" s="7"/>
      <c r="J64" s="7"/>
      <c r="K64" s="7"/>
      <c r="L64" s="7"/>
      <c r="M64" s="7"/>
      <c r="N64" s="7"/>
      <c r="O64" s="14">
        <f>C73</f>
        <v>1</v>
      </c>
      <c r="P64" s="14">
        <f>E73</f>
        <v>1</v>
      </c>
      <c r="Q64" s="14">
        <f>G73</f>
        <v>1</v>
      </c>
      <c r="R64" s="14">
        <v>0</v>
      </c>
      <c r="S64" s="14">
        <f>I73</f>
        <v>1</v>
      </c>
      <c r="T64" s="14">
        <f>IF(AND(O63&lt;&gt;0,O64&lt;&gt;0),-O63,"0")</f>
        <v>-1</v>
      </c>
      <c r="U64" s="14"/>
      <c r="V64" s="5"/>
      <c r="W64" s="7"/>
      <c r="X64" s="7"/>
      <c r="Y64" s="7"/>
      <c r="Z64" s="7"/>
      <c r="AA64" s="7"/>
      <c r="AB64" s="7"/>
      <c r="AC64" s="7"/>
    </row>
    <row r="65" spans="1:29" ht="15">
      <c r="A65" s="7"/>
      <c r="B65" s="7"/>
      <c r="C65" s="40"/>
      <c r="D65" s="7"/>
      <c r="E65" s="21"/>
      <c r="G65" s="7"/>
      <c r="H65" s="7"/>
      <c r="I65" s="7"/>
      <c r="J65" s="7"/>
      <c r="K65" s="7"/>
      <c r="L65" s="7"/>
      <c r="M65" s="7"/>
      <c r="N65" s="7"/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/>
      <c r="U65" s="14" t="str">
        <f>IF(AND(O63&lt;&gt;0,O65&lt;&gt;0),-O63,"0")</f>
        <v>0</v>
      </c>
      <c r="V65" s="5"/>
      <c r="W65" s="7"/>
      <c r="X65" s="7"/>
      <c r="Y65" s="7"/>
      <c r="Z65" s="7"/>
      <c r="AA65" s="7"/>
      <c r="AB65" s="7"/>
      <c r="AC65" s="7"/>
    </row>
    <row r="66" spans="1:29" ht="18">
      <c r="A66" s="7"/>
      <c r="B66" s="1" t="s">
        <v>118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14">
        <f>IF(AND(O63=0,O64&lt;&gt;0),O64,IF(AND(O63=0,O64=0,O65&lt;&gt;0),O65,O63))</f>
        <v>1</v>
      </c>
      <c r="P66" s="14">
        <f>IF(AND(O63=0,O64&lt;&gt;0),P64,IF(AND(O63=0,O64=0,O65&lt;&gt;0),P65,P63))</f>
        <v>2</v>
      </c>
      <c r="Q66" s="14">
        <f>IF(AND(O63=0,O64&lt;&gt;0),Q64,IF(AND(O63=0,O64=0,O65&lt;&gt;0),Q65,Q63))</f>
        <v>1</v>
      </c>
      <c r="R66" s="14">
        <f>IF(AND(O63=0,O64&lt;&gt;0),R64,IF(AND(O63=0,O64=0,O65&lt;&gt;0),R65,R63))</f>
        <v>0</v>
      </c>
      <c r="S66" s="14">
        <f>IF(AND(O63=0,O64&lt;&gt;0),S64,IF(AND(O63=0,O64=0,O65&lt;&gt;0),S65,S63))</f>
        <v>4</v>
      </c>
      <c r="T66" s="14">
        <f>IF(AND(O66&lt;&gt;0,O67&lt;&gt;0),O67,"0")</f>
        <v>1</v>
      </c>
      <c r="U66" s="14" t="str">
        <f>IF(AND(O66&lt;&gt;0,O68&lt;&gt;0),O68,"0")</f>
        <v>0</v>
      </c>
      <c r="V66" s="5"/>
      <c r="W66" s="7"/>
      <c r="X66" s="7"/>
      <c r="Y66" s="7"/>
      <c r="Z66" s="7"/>
      <c r="AA66" s="7"/>
      <c r="AB66" s="7"/>
      <c r="AC66" s="7"/>
    </row>
    <row r="67" spans="1:29" ht="18">
      <c r="A67" s="7"/>
      <c r="B67" s="1" t="s">
        <v>119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14">
        <f>IF(AND(O63=0,O64&lt;&gt;0),O63,O64)</f>
        <v>1</v>
      </c>
      <c r="P67" s="14">
        <f>IF(AND(O63=0,O64&lt;&gt;0),P63,P64)</f>
        <v>1</v>
      </c>
      <c r="Q67" s="14">
        <f>IF(AND(O63=0,O64&lt;&gt;0),Q63,Q64)</f>
        <v>1</v>
      </c>
      <c r="R67" s="14">
        <f>IF(AND(O63=0,O64&lt;&gt;0),R63,R64)</f>
        <v>0</v>
      </c>
      <c r="S67" s="14">
        <f>IF(AND(O63=0,O64&lt;&gt;0),S63,S64)</f>
        <v>1</v>
      </c>
      <c r="T67" s="14">
        <f>IF(AND(O66&lt;&gt;0,O67&lt;&gt;0),-O69,"1")</f>
        <v>-1</v>
      </c>
      <c r="U67" s="14"/>
      <c r="V67" s="5"/>
      <c r="W67" s="7"/>
      <c r="X67" s="7"/>
      <c r="Y67" s="7"/>
      <c r="Z67" s="7"/>
      <c r="AA67" s="7"/>
      <c r="AB67" s="7"/>
      <c r="AC67" s="7"/>
    </row>
    <row r="68" spans="1:29" ht="18">
      <c r="A68" s="7"/>
      <c r="B68" s="1" t="s">
        <v>91</v>
      </c>
      <c r="C68" s="6"/>
      <c r="D68" s="6"/>
      <c r="E68" s="6"/>
      <c r="F68" s="6"/>
      <c r="G68" s="6"/>
      <c r="H68" s="6"/>
      <c r="I68" s="7"/>
      <c r="J68" s="7"/>
      <c r="K68" s="7"/>
      <c r="L68" s="7"/>
      <c r="M68" s="7"/>
      <c r="N68" s="7"/>
      <c r="O68" s="14">
        <f>IF(AND(O63=0,O64&lt;&gt;0),O65,IF(AND(O63=0,O64=0,O65&lt;&gt;0),O63,O65))</f>
        <v>0</v>
      </c>
      <c r="P68" s="14">
        <f>IF(AND(O63=0,O64&lt;&gt;0),P65,IF(AND(O63=0,O64=0,O65&lt;&gt;0),P63,P65))</f>
        <v>0</v>
      </c>
      <c r="Q68" s="14">
        <f>IF(AND(O63=0,O64&lt;&gt;0),Q65,IF(AND(O63=0,O64=0,O65&lt;&gt;0),Q63,Q65))</f>
        <v>0</v>
      </c>
      <c r="R68" s="14">
        <f>IF(AND(O63=0,O64&lt;&gt;0),R65,IF(AND(O63=0,O64=0,O65&lt;&gt;0),R63,R65))</f>
        <v>0</v>
      </c>
      <c r="S68" s="14">
        <f>IF(AND(O63=0,O64&lt;&gt;0),S65,IF(AND(O63=0,O64=0,O65&lt;&gt;0),S63,S65))</f>
        <v>0</v>
      </c>
      <c r="T68" s="14"/>
      <c r="U68" s="14" t="str">
        <f>IF(AND(O66&lt;&gt;0,O68&lt;&gt;0),-O66,"1")</f>
        <v>1</v>
      </c>
      <c r="V68" s="5"/>
      <c r="W68" s="7"/>
      <c r="X68" s="7"/>
      <c r="Y68" s="7"/>
      <c r="Z68" s="7"/>
      <c r="AA68" s="7"/>
      <c r="AB68" s="7"/>
      <c r="AC68" s="7"/>
    </row>
    <row r="69" spans="1:29" ht="18">
      <c r="A69" s="7"/>
      <c r="B69" s="1" t="s">
        <v>82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14">
        <f>O66</f>
        <v>1</v>
      </c>
      <c r="P69" s="14">
        <f>P66</f>
        <v>2</v>
      </c>
      <c r="Q69" s="14">
        <f>Q66</f>
        <v>1</v>
      </c>
      <c r="R69" s="14">
        <f>R66</f>
        <v>0</v>
      </c>
      <c r="S69" s="14">
        <f>S66</f>
        <v>4</v>
      </c>
      <c r="T69" s="14"/>
      <c r="U69" s="14"/>
      <c r="V69" s="5"/>
      <c r="W69" s="7"/>
      <c r="X69" s="7"/>
      <c r="Y69" s="7"/>
      <c r="Z69" s="7"/>
      <c r="AA69" s="7"/>
      <c r="AB69" s="7"/>
      <c r="AC69" s="7"/>
    </row>
    <row r="70" spans="1:29" ht="12.75">
      <c r="A70" s="7"/>
      <c r="B70" s="7"/>
      <c r="C70" s="25" t="s">
        <v>76</v>
      </c>
      <c r="D70" s="14"/>
      <c r="E70" s="14"/>
      <c r="F70" s="14"/>
      <c r="G70" s="14"/>
      <c r="H70" s="14"/>
      <c r="I70" s="14"/>
      <c r="J70" s="7"/>
      <c r="K70" s="7"/>
      <c r="L70" s="7"/>
      <c r="M70" s="7"/>
      <c r="N70" s="7"/>
      <c r="O70" s="14">
        <f>ROUND(O67*T67+O66*T66,2)</f>
        <v>0</v>
      </c>
      <c r="P70" s="14">
        <f>ROUND(P67*T67+P66*T66,2)</f>
        <v>1</v>
      </c>
      <c r="Q70" s="14">
        <f>ROUND(Q66*T66+Q67*T67,2)</f>
        <v>0</v>
      </c>
      <c r="R70" s="14">
        <f>ROUND(R66*T66+R67*T67,2)</f>
        <v>0</v>
      </c>
      <c r="S70" s="14">
        <f>ROUND(S66*T66+S67*T67,2)</f>
        <v>3</v>
      </c>
      <c r="T70" s="14" t="str">
        <f>IF(AND(P70&lt;&gt;0,P71&lt;&gt;0),P71,"0")</f>
        <v>0</v>
      </c>
      <c r="U70" s="25" t="s">
        <v>95</v>
      </c>
      <c r="V70" s="25"/>
      <c r="W70" s="14"/>
      <c r="X70" s="7"/>
      <c r="Y70" s="7"/>
      <c r="Z70" s="7"/>
      <c r="AA70" s="7"/>
      <c r="AB70" s="7"/>
      <c r="AC70" s="7"/>
    </row>
    <row r="71" spans="1:29" ht="12.75">
      <c r="A71" s="7"/>
      <c r="B71" s="7"/>
      <c r="C71" s="37">
        <f>F62</f>
        <v>1</v>
      </c>
      <c r="D71" s="14" t="s">
        <v>65</v>
      </c>
      <c r="E71" s="14">
        <f>F63</f>
        <v>2</v>
      </c>
      <c r="F71" s="14" t="s">
        <v>66</v>
      </c>
      <c r="G71" s="14">
        <f>F64</f>
        <v>1</v>
      </c>
      <c r="H71" s="14" t="s">
        <v>75</v>
      </c>
      <c r="I71" s="37">
        <f>F62*D62+F63*D63+F64*D64</f>
        <v>4</v>
      </c>
      <c r="J71" s="7"/>
      <c r="K71" s="7"/>
      <c r="L71" s="7"/>
      <c r="M71" s="7"/>
      <c r="N71" s="7"/>
      <c r="O71" s="14">
        <f>O68*U68+O66*U66</f>
        <v>0</v>
      </c>
      <c r="P71" s="14">
        <f>P68*U68+P66*U66</f>
        <v>0</v>
      </c>
      <c r="Q71" s="14">
        <f>Q66*U66+Q68*U68</f>
        <v>0</v>
      </c>
      <c r="R71" s="14">
        <f>R66*U66+R68*U68</f>
        <v>0</v>
      </c>
      <c r="S71" s="14">
        <f>S68*U68+S66*U66</f>
        <v>0</v>
      </c>
      <c r="T71" s="14" t="str">
        <f>IF(AND(P70&lt;&gt;0,P71&lt;&gt;0),-P70,"1")</f>
        <v>1</v>
      </c>
      <c r="U71" s="25" t="s">
        <v>12</v>
      </c>
      <c r="V71" s="25"/>
      <c r="W71" s="14"/>
      <c r="X71" s="7"/>
      <c r="Y71" s="7"/>
      <c r="Z71" s="7"/>
      <c r="AA71" s="7"/>
      <c r="AB71" s="7"/>
      <c r="AC71" s="7"/>
    </row>
    <row r="72" spans="1:29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14">
        <f>O69</f>
        <v>1</v>
      </c>
      <c r="P72" s="14">
        <f>P69</f>
        <v>2</v>
      </c>
      <c r="Q72" s="14">
        <f>Q69</f>
        <v>1</v>
      </c>
      <c r="R72" s="14">
        <f>R69</f>
        <v>0</v>
      </c>
      <c r="S72" s="14">
        <f>S69</f>
        <v>4</v>
      </c>
      <c r="T72" s="14">
        <f>IF(AND(P72&lt;&gt;0,P73&lt;&gt;0),P73,1)</f>
        <v>1</v>
      </c>
      <c r="U72" s="14"/>
      <c r="V72" s="5"/>
      <c r="W72" s="7"/>
      <c r="X72" s="7"/>
      <c r="Y72" s="7"/>
      <c r="Z72" s="7"/>
      <c r="AA72" s="7"/>
      <c r="AB72" s="7"/>
      <c r="AC72" s="7"/>
    </row>
    <row r="73" spans="1:29" ht="24.75">
      <c r="A73" s="7"/>
      <c r="B73" s="10" t="s">
        <v>117</v>
      </c>
      <c r="C73" s="31">
        <v>1</v>
      </c>
      <c r="D73" s="32" t="s">
        <v>53</v>
      </c>
      <c r="E73" s="31">
        <v>1</v>
      </c>
      <c r="F73" s="32" t="s">
        <v>54</v>
      </c>
      <c r="G73" s="31">
        <v>1</v>
      </c>
      <c r="H73" s="32" t="s">
        <v>55</v>
      </c>
      <c r="I73" s="31">
        <v>1</v>
      </c>
      <c r="J73" s="7"/>
      <c r="K73" s="7"/>
      <c r="L73" s="7"/>
      <c r="M73" s="7"/>
      <c r="N73" s="7"/>
      <c r="O73" s="14">
        <f>O70</f>
        <v>0</v>
      </c>
      <c r="P73" s="14">
        <f>IF(AND(O70=0,P70=0,P71&lt;&gt;0),P71,P70)</f>
        <v>1</v>
      </c>
      <c r="Q73" s="14">
        <f>IF(AND(O70=0,P70=0,P71&lt;&gt;0),Q71,Q70)</f>
        <v>0</v>
      </c>
      <c r="R73" s="14">
        <f>IF(AND(O70=0,P70=0,P71&lt;&gt;0),R71,R70)</f>
        <v>0</v>
      </c>
      <c r="S73" s="14">
        <f>IF(AND(O70=0,P70=0,P71&lt;&gt;0),S71,S70)</f>
        <v>3</v>
      </c>
      <c r="T73" s="14">
        <f>IF(AND(P72&lt;&gt;0,P73&lt;&gt;0),-P72,0)</f>
        <v>-2</v>
      </c>
      <c r="U73" s="14"/>
      <c r="V73" s="5"/>
      <c r="W73" s="7"/>
      <c r="X73" s="7"/>
      <c r="Y73" s="7"/>
      <c r="Z73" s="7"/>
      <c r="AA73" s="7"/>
      <c r="AB73" s="7"/>
      <c r="AC73" s="7"/>
    </row>
    <row r="74" spans="1:29" ht="15">
      <c r="A74" s="7"/>
      <c r="B74" s="7"/>
      <c r="C74" s="35" t="str">
        <f>IF(AND(C73=0,E73=0,G73=0,I73=0),"Das ist keine Ebenengleichung!","Die Zellen wechseln erst dann ihre Farbe von rot nach grün,")</f>
        <v>Die Zellen wechseln erst dann ihre Farbe von rot nach grün,</v>
      </c>
      <c r="D74" s="35"/>
      <c r="E74" s="35"/>
      <c r="F74" s="35"/>
      <c r="G74" s="35"/>
      <c r="H74" s="35"/>
      <c r="I74" s="35"/>
      <c r="J74" s="7"/>
      <c r="K74" s="7"/>
      <c r="L74" s="7"/>
      <c r="M74" s="7"/>
      <c r="N74" s="7"/>
      <c r="O74" s="14">
        <f>O71</f>
        <v>0</v>
      </c>
      <c r="P74" s="14">
        <f>IF(AND(O70=0,P70=0,P71&lt;&gt;0),P70,P71*T71+P70*T70)</f>
        <v>0</v>
      </c>
      <c r="Q74" s="14">
        <f>IF(AND(O70=0,P70=0,P71&lt;&gt;0),Q70,Q71*T71+Q70*T70)</f>
        <v>0</v>
      </c>
      <c r="R74" s="14">
        <f>IF(AND(O70=0,P70=0,P71&lt;&gt;0),R70,R71*T71+R70*T70)</f>
        <v>0</v>
      </c>
      <c r="S74" s="14">
        <f>IF(AND(O70=0,P70=0,P71&lt;&gt;0),S70,S71*T71+S70*T70)</f>
        <v>0</v>
      </c>
      <c r="T74" s="14"/>
      <c r="U74" s="14"/>
      <c r="V74" s="4"/>
      <c r="W74" s="7"/>
      <c r="X74" s="7"/>
      <c r="Y74" s="7"/>
      <c r="Z74" s="7"/>
      <c r="AA74" s="7"/>
      <c r="AB74" s="7"/>
      <c r="AC74" s="7"/>
    </row>
    <row r="75" spans="1:29" ht="15">
      <c r="A75" s="7"/>
      <c r="B75" s="7"/>
      <c r="C75" s="35" t="str">
        <f>IF(AND(C73=0,E73=0,G73=0,I73=0),""," der letzte Wert richtig eingegeben ist.")</f>
        <v> der letzte Wert richtig eingegeben ist.</v>
      </c>
      <c r="D75" s="35"/>
      <c r="E75" s="35"/>
      <c r="F75" s="35"/>
      <c r="G75" s="35"/>
      <c r="H75" s="35"/>
      <c r="I75" s="35"/>
      <c r="J75" s="7"/>
      <c r="K75" s="7"/>
      <c r="L75" s="7"/>
      <c r="M75" s="7"/>
      <c r="N75" s="7"/>
      <c r="O75" s="14">
        <f>O72*T72+O73*T73</f>
        <v>1</v>
      </c>
      <c r="P75" s="14">
        <f>P72*T72+P73*T73</f>
        <v>0</v>
      </c>
      <c r="Q75" s="14">
        <f>Q72*T72+Q73*T73</f>
        <v>1</v>
      </c>
      <c r="R75" s="14">
        <f>R72*T72+R73*T73</f>
        <v>0</v>
      </c>
      <c r="S75" s="14">
        <f>S72*T72+S73*T73</f>
        <v>-2</v>
      </c>
      <c r="T75" s="14">
        <f>IF(AND(Q75&lt;&gt;0,Q77&lt;&gt;0),Q77,1)</f>
        <v>1</v>
      </c>
      <c r="U75" s="14"/>
      <c r="V75" s="7"/>
      <c r="W75" s="7"/>
      <c r="X75" s="7"/>
      <c r="Y75" s="7"/>
      <c r="Z75" s="7"/>
      <c r="AA75" s="7"/>
      <c r="AB75" s="7"/>
      <c r="AC75" s="7"/>
    </row>
    <row r="76" spans="1:29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14">
        <f>O73</f>
        <v>0</v>
      </c>
      <c r="P76" s="14">
        <f>IF(AND(O73=0,P73=0,P74&lt;&gt;0),P74,P73)</f>
        <v>1</v>
      </c>
      <c r="Q76" s="14">
        <f aca="true" t="shared" si="4" ref="Q76:S77">Q73</f>
        <v>0</v>
      </c>
      <c r="R76" s="14">
        <f t="shared" si="4"/>
        <v>0</v>
      </c>
      <c r="S76" s="14">
        <f t="shared" si="4"/>
        <v>3</v>
      </c>
      <c r="T76" s="14"/>
      <c r="U76" s="14">
        <f>IF(AND(Q77&lt;&gt;0,Q76&lt;&gt;0),Q77,1)</f>
        <v>1</v>
      </c>
      <c r="V76" s="7"/>
      <c r="W76" s="7"/>
      <c r="X76" s="7"/>
      <c r="Y76" s="7"/>
      <c r="Z76" s="7"/>
      <c r="AA76" s="7"/>
      <c r="AB76" s="7"/>
      <c r="AC76" s="7"/>
    </row>
    <row r="77" spans="1:29" ht="12.75">
      <c r="A77" s="7"/>
      <c r="C77" s="2"/>
      <c r="D77" s="2"/>
      <c r="E77" s="3"/>
      <c r="F77" s="3"/>
      <c r="G77" s="3"/>
      <c r="H77" s="3"/>
      <c r="I77" s="60"/>
      <c r="J77" s="3"/>
      <c r="K77" s="4"/>
      <c r="L77" s="5"/>
      <c r="M77" s="5"/>
      <c r="N77" s="5"/>
      <c r="O77" s="14">
        <f>O74</f>
        <v>0</v>
      </c>
      <c r="P77" s="14">
        <f>P74</f>
        <v>0</v>
      </c>
      <c r="Q77" s="14">
        <f t="shared" si="4"/>
        <v>0</v>
      </c>
      <c r="R77" s="14">
        <f t="shared" si="4"/>
        <v>0</v>
      </c>
      <c r="S77" s="14">
        <f t="shared" si="4"/>
        <v>0</v>
      </c>
      <c r="T77" s="14">
        <f>IF(AND(Q77&lt;&gt;0,Q75&lt;&gt;0),-Q75,0)</f>
        <v>0</v>
      </c>
      <c r="U77" s="14">
        <f>IF(AND(Q77&lt;&gt;0,Q76&lt;&gt;0),-Q76,0)</f>
        <v>0</v>
      </c>
      <c r="V77" s="14" t="s">
        <v>13</v>
      </c>
      <c r="W77" s="14" t="s">
        <v>14</v>
      </c>
      <c r="X77" s="14" t="s">
        <v>15</v>
      </c>
      <c r="Y77" s="14" t="s">
        <v>16</v>
      </c>
      <c r="Z77" s="7"/>
      <c r="AA77" s="7"/>
      <c r="AB77" s="7"/>
      <c r="AC77" s="7"/>
    </row>
    <row r="78" spans="1:29" ht="18">
      <c r="A78" s="7"/>
      <c r="B78" s="1"/>
      <c r="C78" s="7"/>
      <c r="D78" s="3"/>
      <c r="E78" s="3"/>
      <c r="F78" s="3"/>
      <c r="G78" s="3"/>
      <c r="H78" s="3"/>
      <c r="I78" s="3"/>
      <c r="J78" s="3"/>
      <c r="K78" s="4"/>
      <c r="L78" s="5"/>
      <c r="M78" s="5"/>
      <c r="N78" s="5"/>
      <c r="O78" s="14">
        <f>O77*T77+O75*T75</f>
        <v>1</v>
      </c>
      <c r="P78" s="14">
        <f>P77*T77+P75*T75</f>
        <v>0</v>
      </c>
      <c r="Q78" s="14">
        <f>Q77*T77+Q75*T75</f>
        <v>1</v>
      </c>
      <c r="R78" s="14">
        <f>R77*T77+R75*T75</f>
        <v>0</v>
      </c>
      <c r="S78" s="14">
        <f>S77*T77+S75*T75</f>
        <v>-2</v>
      </c>
      <c r="T78" s="14">
        <f>IF(AND(O79=0,P79=0,Q79&lt;&gt;0),Q79,1)</f>
        <v>1</v>
      </c>
      <c r="U78" s="14"/>
      <c r="V78" s="14">
        <f>IF(W79=999,999,IF(AND(W79&lt;&gt;1111,W79&lt;&gt;999,O78&lt;&gt;0),S78/O78,IF(AND(P78&lt;&gt;0,O78&lt;&gt;0,W79=1111),"allg",IF(AND(P78=0,O78&lt;&gt;0,W79=1111),S78/O78,IF(AND(W79&lt;&gt;1111,O78=0,P78=0,S78&lt;&gt;0),"nicht lösbar","allg.")))))</f>
        <v>-2</v>
      </c>
      <c r="W78" s="14"/>
      <c r="X78" s="14"/>
      <c r="Y78" s="14"/>
      <c r="Z78" s="7"/>
      <c r="AA78" s="7"/>
      <c r="AB78" s="7"/>
      <c r="AC78" s="7"/>
    </row>
    <row r="79" spans="1:29" ht="18">
      <c r="A79" s="7"/>
      <c r="B79" s="1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14">
        <f>O77*U77+O76*U76</f>
        <v>0</v>
      </c>
      <c r="P79" s="14">
        <f>P77*U77+P76*U76</f>
        <v>1</v>
      </c>
      <c r="Q79" s="14">
        <f>Q77*U77+Q76*U76</f>
        <v>0</v>
      </c>
      <c r="R79" s="14">
        <f>R77*U77+R76*U76</f>
        <v>0</v>
      </c>
      <c r="S79" s="14">
        <f>S77*U77+S76*U76</f>
        <v>3</v>
      </c>
      <c r="T79" s="14">
        <f>IF(AND(O79=0,P79=0,Q79&lt;&gt;0),-Q78,0)</f>
        <v>0</v>
      </c>
      <c r="U79" s="14"/>
      <c r="V79" s="14"/>
      <c r="W79" s="14">
        <f>IF(X80=999,999,IF(AND(O79=0,P79&lt;&gt;0),S79/P79,IF(AND(O79=0,P79=0,S79=0),1111,IF(AND(O79=0,P79=0,S79&lt;&gt;0),999,"hab auch keine Ahnung"))))</f>
        <v>3</v>
      </c>
      <c r="X79" s="14"/>
      <c r="Y79" s="14"/>
      <c r="Z79" s="7"/>
      <c r="AA79" s="7"/>
      <c r="AB79" s="7"/>
      <c r="AC79" s="7"/>
    </row>
    <row r="80" spans="1:29" ht="12.75">
      <c r="A80" s="7"/>
      <c r="B80" s="7"/>
      <c r="C80" s="7"/>
      <c r="D80" s="7"/>
      <c r="E80" s="7"/>
      <c r="F80" s="7"/>
      <c r="G80" s="3"/>
      <c r="H80" s="3"/>
      <c r="I80" s="3"/>
      <c r="J80" s="3"/>
      <c r="K80" s="4"/>
      <c r="L80" s="5"/>
      <c r="M80" s="7"/>
      <c r="N80" s="7"/>
      <c r="O80" s="14">
        <f>O77</f>
        <v>0</v>
      </c>
      <c r="P80" s="14">
        <f>P77</f>
        <v>0</v>
      </c>
      <c r="Q80" s="14">
        <f>Q77</f>
        <v>0</v>
      </c>
      <c r="R80" s="14">
        <f>R77</f>
        <v>0</v>
      </c>
      <c r="S80" s="14">
        <f>S77</f>
        <v>0</v>
      </c>
      <c r="T80" s="14"/>
      <c r="U80" s="14"/>
      <c r="V80" s="14"/>
      <c r="W80" s="14"/>
      <c r="X80" s="14">
        <f>IF(AND(O80=0,P80=0,Q80&lt;&gt;0),S80/Q80,IF(AND(O80=0,P80=0,Q80=0,S80=0),1111,IF(AND(O80=0,P80=0,Q80=0,S80&lt;&gt;0),999,"hab auch keine Ahnung")))</f>
        <v>1111</v>
      </c>
      <c r="Y80" s="14"/>
      <c r="Z80" s="7"/>
      <c r="AA80" s="7"/>
      <c r="AB80" s="7"/>
      <c r="AC80" s="7"/>
    </row>
    <row r="81" spans="1:29" ht="23.25">
      <c r="A81" s="7"/>
      <c r="B81" s="8"/>
      <c r="C81" s="34"/>
      <c r="D81" s="33"/>
      <c r="E81" s="34"/>
      <c r="F81" s="33"/>
      <c r="G81" s="34"/>
      <c r="H81" s="33"/>
      <c r="I81" s="7"/>
      <c r="J81" s="7"/>
      <c r="K81" s="10"/>
      <c r="L81" s="8"/>
      <c r="M81" s="7"/>
      <c r="N81" s="7"/>
      <c r="O81" s="14">
        <f>IF(O78&lt;&gt;0,O78,IF(AND(O78=0,O79&lt;&gt;0),O79,O78))</f>
        <v>1</v>
      </c>
      <c r="P81" s="14">
        <f>IF(AND(O78=0,O79=0,P78=0,P79&lt;&gt;0),P79,P78)</f>
        <v>0</v>
      </c>
      <c r="Q81" s="14">
        <f>IF(AND(O78=0,O79=0,P78=0,P79&lt;&gt;0),Q79,Q78)</f>
        <v>1</v>
      </c>
      <c r="R81" s="14">
        <f>IF(AND(O78=0,O79=0,P78=0,P79&lt;&gt;0),R79,R78)</f>
        <v>0</v>
      </c>
      <c r="S81" s="14">
        <f>IF(AND(O78=0,O79=0,P78=0,P79&lt;&gt;0),S79,S78)</f>
        <v>-2</v>
      </c>
      <c r="T81" s="14">
        <f>IF(AND(O81=0,O82=0,O83=0,Q82&lt;&gt;0),Q82,IF(AND(O81&lt;&gt;0,P81=0,Q81=0,R81=0,O82=0,P82=0,Q82=0),1,IF(AND(O81&lt;&gt;0,P81=0,P82=0),Q82,IF(AND(O81=0,P81&lt;&gt;0,Q81=0,R81=0,O82=0,P82=0,Q82=0,O83=0),1,1))))</f>
        <v>1</v>
      </c>
      <c r="U81" s="14"/>
      <c r="V81" s="14">
        <f>R81</f>
        <v>0</v>
      </c>
      <c r="W81" s="14">
        <f>IF(X82=999,999,IF(AND(X82&lt;&gt;1111,X82&lt;&gt;999,O81&lt;&gt;0),S81/O81,IF(AND(P81&lt;&gt;0,O81=0),S81/P81,IF(AND(O81=0,P81=0,Q81&lt;&gt;0),S81/Q81,IF(AND(O81=0,P81=0,Q81=0,R81&lt;&gt;0),S81/R81,IF(AND(O81=0,P81=0,Q81=0,R81=0,S81=0),1111,999))))))</f>
        <v>-2</v>
      </c>
      <c r="X81" s="14"/>
      <c r="Y81" s="14"/>
      <c r="Z81" s="7"/>
      <c r="AA81" s="7"/>
      <c r="AB81" s="7"/>
      <c r="AC81" s="7"/>
    </row>
    <row r="82" spans="1:29" ht="23.25">
      <c r="A82" s="7"/>
      <c r="B82" s="7"/>
      <c r="C82" s="34"/>
      <c r="D82" s="33"/>
      <c r="E82" s="34"/>
      <c r="F82" s="33"/>
      <c r="G82" s="34"/>
      <c r="H82" s="33"/>
      <c r="I82" s="7"/>
      <c r="J82" s="7"/>
      <c r="K82" s="7"/>
      <c r="L82" s="7"/>
      <c r="M82" s="7"/>
      <c r="N82" s="7"/>
      <c r="O82" s="14">
        <f>O79</f>
        <v>0</v>
      </c>
      <c r="P82" s="14">
        <f>IF(AND(O78=0,O79=0,P78=0,P79&lt;&gt;0),P78,P79)</f>
        <v>1</v>
      </c>
      <c r="Q82" s="14">
        <f>IF(AND(O78=0,O79=0,P78=0,P79&lt;&gt;0),Q78,Q79)</f>
        <v>0</v>
      </c>
      <c r="R82" s="14">
        <f>IF(AND(O78=0,O79=0,P78=0,P79&lt;&gt;0),R78,R79)</f>
        <v>0</v>
      </c>
      <c r="S82" s="14">
        <f>IF(AND(O78=0,O79=0,P78=0,P79&lt;&gt;0),S78,S79)</f>
        <v>3</v>
      </c>
      <c r="T82" s="14">
        <f>IF(AND(O81=0,O82=0,O83=0),-Q81,IF(AND(O81&lt;&gt;0,O82=0,P81=0,P82=0),-Q81,0))</f>
        <v>0</v>
      </c>
      <c r="U82" s="14"/>
      <c r="V82" s="14"/>
      <c r="W82" s="14">
        <f>R82</f>
        <v>0</v>
      </c>
      <c r="X82" s="14">
        <f>IF(Y83=999,999,IF(AND(O82=0,P82&lt;&gt;0),S82/P82,IF(AND(O82=0,P82=0,Q82&lt;&gt;0),S82/Q82,IF(AND(O82=0,P82=0,Q82=0,R82&lt;&gt;0),S82/R82,IF(AND(O82=0,P82=0,Q82=0,R82=0,S82=0),1111,999)))))</f>
        <v>3</v>
      </c>
      <c r="Y82" s="14"/>
      <c r="Z82" s="7"/>
      <c r="AA82" s="7"/>
      <c r="AB82" s="7"/>
      <c r="AC82" s="7"/>
    </row>
    <row r="83" spans="1:29" ht="23.25">
      <c r="A83" s="7"/>
      <c r="B83" s="6"/>
      <c r="C83" s="34"/>
      <c r="D83" s="33"/>
      <c r="E83" s="34"/>
      <c r="F83" s="33"/>
      <c r="G83" s="34"/>
      <c r="H83" s="33"/>
      <c r="I83" s="7"/>
      <c r="J83" s="7"/>
      <c r="K83" s="7"/>
      <c r="L83" s="7"/>
      <c r="M83" s="7"/>
      <c r="N83" s="7"/>
      <c r="O83" s="14">
        <f>O80</f>
        <v>0</v>
      </c>
      <c r="P83" s="14">
        <f>P80</f>
        <v>0</v>
      </c>
      <c r="Q83" s="14">
        <f>ROUND(IF(Q80&lt;&gt;0,Q80/Q80,Q80),3)</f>
        <v>0</v>
      </c>
      <c r="R83" s="14">
        <f>ROUND(IF(Q80&lt;&gt;0,R80/Q80,R80),3)</f>
        <v>0</v>
      </c>
      <c r="S83" s="14">
        <f>ROUND(IF(Q80&lt;&gt;0,S80/Q80,S80),3)</f>
        <v>0</v>
      </c>
      <c r="T83" s="14"/>
      <c r="U83" s="14"/>
      <c r="V83" s="14"/>
      <c r="W83" s="14"/>
      <c r="X83" s="14">
        <f>R83</f>
        <v>0</v>
      </c>
      <c r="Y83" s="14">
        <f>IF(AND(O83=0,P83=0,Q83&lt;&gt;0),S83/Q83,IF(AND(O83=0,P83=0,Q83=0,S83=0),1111,IF(AND(O83=0,P83=0,Q83=0,S83&lt;&gt;0),999,"hab auch keine Ahnung")))</f>
        <v>1111</v>
      </c>
      <c r="Z83" s="7"/>
      <c r="AA83" s="7"/>
      <c r="AB83" s="7"/>
      <c r="AC83" s="7"/>
    </row>
    <row r="84" spans="1:29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14">
        <f>O81*T81+O82*T82</f>
        <v>1</v>
      </c>
      <c r="P84" s="14">
        <f>P81*T81+P82*T82</f>
        <v>0</v>
      </c>
      <c r="Q84" s="14">
        <f>Q81*T81+Q82*T82</f>
        <v>1</v>
      </c>
      <c r="R84" s="14">
        <f>R81*T81+R82*T82</f>
        <v>0</v>
      </c>
      <c r="S84" s="14">
        <f>S81*T81+S82*T82</f>
        <v>-2</v>
      </c>
      <c r="T84" s="14"/>
      <c r="U84" s="14"/>
      <c r="V84" s="14"/>
      <c r="W84" s="14"/>
      <c r="X84" s="14"/>
      <c r="Y84" s="14"/>
      <c r="Z84" s="7"/>
      <c r="AA84" s="7"/>
      <c r="AB84" s="7"/>
      <c r="AC84" s="7"/>
    </row>
    <row r="85" spans="1:29" ht="23.25">
      <c r="A85" s="7"/>
      <c r="B85" s="1"/>
      <c r="C85" s="7"/>
      <c r="D85" s="32"/>
      <c r="E85" s="32"/>
      <c r="F85" s="32"/>
      <c r="G85" s="32"/>
      <c r="H85" s="32"/>
      <c r="I85" s="32"/>
      <c r="J85" s="33"/>
      <c r="K85" s="7"/>
      <c r="L85" s="7"/>
      <c r="M85" s="7"/>
      <c r="N85" s="7"/>
      <c r="O85" s="14">
        <f aca="true" t="shared" si="5" ref="O85:S86">O82</f>
        <v>0</v>
      </c>
      <c r="P85" s="14">
        <f t="shared" si="5"/>
        <v>1</v>
      </c>
      <c r="Q85" s="14">
        <f t="shared" si="5"/>
        <v>0</v>
      </c>
      <c r="R85" s="14">
        <f t="shared" si="5"/>
        <v>0</v>
      </c>
      <c r="S85" s="14">
        <f t="shared" si="5"/>
        <v>3</v>
      </c>
      <c r="T85" s="14"/>
      <c r="U85" s="14"/>
      <c r="V85" s="14"/>
      <c r="W85" s="14"/>
      <c r="X85" s="14"/>
      <c r="Y85" s="14"/>
      <c r="Z85" s="7"/>
      <c r="AA85" s="7"/>
      <c r="AB85" s="7"/>
      <c r="AC85" s="7"/>
    </row>
    <row r="86" spans="1:29" ht="18">
      <c r="A86" s="7"/>
      <c r="B86" s="1"/>
      <c r="C86" s="6"/>
      <c r="D86" s="6"/>
      <c r="E86" s="6"/>
      <c r="F86" s="6"/>
      <c r="G86" s="6"/>
      <c r="H86" s="6"/>
      <c r="I86" s="7"/>
      <c r="J86" s="1"/>
      <c r="K86" s="7"/>
      <c r="L86" s="7"/>
      <c r="M86" s="7"/>
      <c r="N86" s="7"/>
      <c r="O86" s="14">
        <f t="shared" si="5"/>
        <v>0</v>
      </c>
      <c r="P86" s="14">
        <f t="shared" si="5"/>
        <v>0</v>
      </c>
      <c r="Q86" s="14">
        <f t="shared" si="5"/>
        <v>0</v>
      </c>
      <c r="R86" s="14">
        <f t="shared" si="5"/>
        <v>0</v>
      </c>
      <c r="S86" s="14">
        <f t="shared" si="5"/>
        <v>0</v>
      </c>
      <c r="T86" s="14"/>
      <c r="U86" s="14"/>
      <c r="V86" s="14"/>
      <c r="W86" s="14"/>
      <c r="X86" s="14"/>
      <c r="Y86" s="14"/>
      <c r="Z86" s="7"/>
      <c r="AA86" s="7"/>
      <c r="AB86" s="7"/>
      <c r="AC86" s="7"/>
    </row>
    <row r="87" spans="1:29" ht="18">
      <c r="A87" s="7"/>
      <c r="B87" s="1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14">
        <f>ROUND(IF(O84&lt;&gt;0,O84/O84,O84),3)</f>
        <v>1</v>
      </c>
      <c r="P87" s="14">
        <f>ROUND(IF(O84&lt;&gt;0,P84/O84,IF(AND(O84=0,P84&lt;&gt;0),P84/P84,P84)),3)</f>
        <v>0</v>
      </c>
      <c r="Q87" s="14">
        <f>ROUND(IF(O84&lt;&gt;0,Q84/O84,IF(AND(O84=0,P84&lt;&gt;0,),Q84/P84,IF(AND(O84=0,P84=0,Q84&lt;&gt;0),Q84/Q84,Q84))),3)</f>
        <v>1</v>
      </c>
      <c r="R87" s="14">
        <f>ROUND(IF(O84&lt;&gt;0,R84/O84,IF(AND(O84=0,P84&lt;&gt;0,),R84/P84,IF(AND(O84=0,P84=0,Q84&lt;&gt;0),R84/Q84,IF(AND(O84=0,P84=0,Q84=0,R84&lt;&gt;0),#REF!/R84,R84)))),3)</f>
        <v>0</v>
      </c>
      <c r="S87" s="14">
        <f>ROUND(IF(O84&lt;&gt;0,S84/O84,IF(AND(O84=0,P84&lt;&gt;0),S84/P84,IF(AND(O84=0,P84=0,Q84&lt;&gt;0),S84/Q84,IF(AND(O84=0,P84=0,Q84=0,R84&lt;&gt;0),S84/R84,IF(AND(O84=0,P84=0,Q84=0,R84=0,S84&lt;&gt;0),S84/S84,S84))))),3)</f>
        <v>-2</v>
      </c>
      <c r="T87" s="14">
        <f>IF(AND(O88=0,P88=0,Q88&lt;&gt;0),Q88,1)</f>
        <v>1</v>
      </c>
      <c r="U87" s="14"/>
      <c r="V87" s="14">
        <f>R87</f>
        <v>0</v>
      </c>
      <c r="W87" s="14">
        <f>IF(X88=999,999,IF(AND(X88&lt;&gt;1111,X88&lt;&gt;999,O87&lt;&gt;0),S87/O87,IF(AND(P87&lt;&gt;0,O87=0),S87/P87,IF(AND(O87=0,P87=0,Q87&lt;&gt;0),S87/Q87,IF(AND(O87=0,P87=0,Q87=0,R87&lt;&gt;0),S87/R87,IF(AND(O87=0,P87=0,Q87=0,R87=0,S87=0),1111,999))))))</f>
        <v>-2</v>
      </c>
      <c r="X87" s="14"/>
      <c r="Y87" s="14"/>
      <c r="Z87" s="7"/>
      <c r="AA87" s="7"/>
      <c r="AB87" s="7"/>
      <c r="AC87" s="7"/>
    </row>
    <row r="88" spans="1:29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M88" s="7"/>
      <c r="N88" s="7"/>
      <c r="O88" s="14">
        <f>O82</f>
        <v>0</v>
      </c>
      <c r="P88" s="14">
        <f>ROUND(IF(O82&lt;&gt;0,P82/O82,IF(AND(O82=0,P82&lt;&gt;0),P82/P82,P82)),3)</f>
        <v>1</v>
      </c>
      <c r="Q88" s="14">
        <f>ROUND(IF(O82&lt;&gt;0,Q82/O82,IF(AND(O82=0,P82&lt;&gt;0),Q82/P82,IF(AND(O82=0,P82=0,Q82&lt;&gt;0),Q82/Q82,Q82))),3)</f>
        <v>0</v>
      </c>
      <c r="R88" s="14">
        <f>ROUND(IF(O82&lt;&gt;0,R82/O82,IF(AND(O82=0,P82&lt;&gt;0),R82/P82,IF(AND(O82=0,P82=0,Q82&lt;&gt;0),R82/Q82,IF(AND(O82=0,P82=0,Q82=0,R82&lt;&gt;0),R82/R82,R82)))),3)</f>
        <v>0</v>
      </c>
      <c r="S88" s="14">
        <f>ROUND(IF(O82&lt;&gt;0,S82/O82,IF(AND(O82=0,P82&lt;&gt;0),S82/P82,IF(AND(O82=0,P82=0,Q82&lt;&gt;0),S82/Q82,IF(AND(O82=0,P82=0,Q82=0,R82&lt;&gt;0),S82/R82,IF(AND(O82=0,P82=0,Q82=0,R82=0,S82&lt;&gt;0),S82/S82,S82))))),3)</f>
        <v>3</v>
      </c>
      <c r="T88" s="14">
        <f>IF(AND(O88=0,P88=0,Q88&lt;&gt;0),-Q87,0)</f>
        <v>0</v>
      </c>
      <c r="U88" s="14"/>
      <c r="V88" s="14"/>
      <c r="W88" s="14">
        <f>R88</f>
        <v>0</v>
      </c>
      <c r="X88" s="14">
        <f>IF(Y89=999,999,IF(AND(O88=0,P88&lt;&gt;0),S88/P88,IF(AND(O88=0,P88=0,Q88&lt;&gt;0),S88/Q88,IF(AND(O88=0,P88=0,Q88=0,R88&lt;&gt;0),S88/R88,IF(AND(O88=0,P88=0,Q88=0,R88=0,S88=0),1111,999)))))</f>
        <v>3</v>
      </c>
      <c r="Y88" s="14"/>
      <c r="Z88" s="7"/>
      <c r="AA88" s="7"/>
      <c r="AB88" s="7"/>
      <c r="AC88" s="7"/>
    </row>
    <row r="89" spans="1:29" ht="23.25">
      <c r="A89" s="7"/>
      <c r="B89" s="17"/>
      <c r="D89" s="7"/>
      <c r="E89" s="32"/>
      <c r="F89" s="7"/>
      <c r="G89" s="32"/>
      <c r="H89" s="7"/>
      <c r="I89" s="32"/>
      <c r="J89" s="7"/>
      <c r="K89" s="7"/>
      <c r="L89" s="7"/>
      <c r="M89" s="7"/>
      <c r="N89" s="7"/>
      <c r="O89" s="14">
        <f>O83</f>
        <v>0</v>
      </c>
      <c r="P89" s="14">
        <f>ROUND(IF(O83&lt;&gt;0,P83/O83,IF(AND(O83=0,P83&lt;&gt;0),P83/P83,P83)),3)</f>
        <v>0</v>
      </c>
      <c r="Q89" s="14">
        <f>ROUND(IF(O83&lt;&gt;0,Q83/O83,IF(AND(O83=0,P83&lt;&gt;0,),Q83/P83,IF(AND(O83=0,P83=0,Q83&lt;&gt;0),Q83/Q83,Q83))),3)</f>
        <v>0</v>
      </c>
      <c r="R89" s="14">
        <f>ROUND(IF(O83&lt;&gt;0,R83/O83,IF(AND(O83=0,P83&lt;&gt;0,),R83/P83,IF(AND(O83=0,P83=0,Q83&lt;&gt;0),R83/Q83,IF(AND(O83=0,P83=0,Q83=0,R83&lt;&gt;0),R83/R83,R83)))),3)</f>
        <v>0</v>
      </c>
      <c r="S89" s="14">
        <f>ROUND(IF(O83&lt;&gt;0,S83/O83,IF(AND(O83=0,P83&lt;&gt;0,),S83/P83,IF(AND(O83=0,P83=0,Q83&lt;&gt;0),S83/Q83,IF(AND(O83=0,P83=0,Q83=0,R83&lt;&gt;0),S83/R83,IF(AND(O83=0,P83=0,Q83=0,R83=0,S83&lt;&gt;0),S83/S83,S83))))),3)</f>
        <v>0</v>
      </c>
      <c r="T89" s="14"/>
      <c r="U89" s="14"/>
      <c r="V89" s="14"/>
      <c r="W89" s="14"/>
      <c r="X89" s="14">
        <f>R89</f>
        <v>0</v>
      </c>
      <c r="Y89" s="14">
        <f>IF(AND(O89=0,P89=0,Q89&lt;&gt;0),S89/Q89,IF(AND(O89=0,P89=0,Q89=0,S89=0),1111,IF(AND(O89=0,P89=0,Q89=0,S89&lt;&gt;0),999,"hab auch keine Ahnung")))</f>
        <v>1111</v>
      </c>
      <c r="Z89" s="7"/>
      <c r="AA89" s="7"/>
      <c r="AB89" s="7"/>
      <c r="AC89" s="7"/>
    </row>
    <row r="90" spans="1:29" ht="12.75">
      <c r="A90" s="7"/>
      <c r="B90" s="7"/>
      <c r="C90" s="7"/>
      <c r="D90" s="7"/>
      <c r="E90" s="5"/>
      <c r="F90" s="7"/>
      <c r="G90" s="5"/>
      <c r="H90" s="7"/>
      <c r="I90" s="5"/>
      <c r="J90" s="7"/>
      <c r="K90" s="7"/>
      <c r="L90" s="7"/>
      <c r="M90" s="7"/>
      <c r="N90" s="7"/>
      <c r="O90" s="14">
        <f>O87*T87+O88*T88</f>
        <v>1</v>
      </c>
      <c r="P90" s="14">
        <f>P87*T87+P88*T88</f>
        <v>0</v>
      </c>
      <c r="Q90" s="14">
        <f>Q87*T87+Q88*T88</f>
        <v>1</v>
      </c>
      <c r="R90" s="14">
        <f>R87*T87+R88*T88</f>
        <v>0</v>
      </c>
      <c r="S90" s="14">
        <f>S87*T87+S88*T88</f>
        <v>-2</v>
      </c>
      <c r="T90" s="14"/>
      <c r="U90" s="14"/>
      <c r="V90" s="14">
        <f>R90</f>
        <v>0</v>
      </c>
      <c r="W90" s="14">
        <f>IF(X91=999,999,IF(AND(X91&lt;&gt;1111,X91&lt;&gt;999,O90&lt;&gt;0),S90/O90,IF(AND(P90&lt;&gt;0,O90=0),S90/P90,IF(AND(O90=0,P90=0,Q90&lt;&gt;0),S90/Q90,IF(AND(O90=0,P90=0,Q90=0,R90&lt;&gt;0),S90/R90,IF(AND(O90=0,P90=0,Q90=0,R90=0,S90=0),1111,999))))))</f>
        <v>-2</v>
      </c>
      <c r="X90" s="14"/>
      <c r="Y90" s="14"/>
      <c r="Z90" s="7"/>
      <c r="AA90" s="7"/>
      <c r="AB90" s="7"/>
      <c r="AC90" s="7"/>
    </row>
    <row r="91" spans="1:29" ht="15">
      <c r="A91" s="7"/>
      <c r="B91" s="7"/>
      <c r="C91" s="7"/>
      <c r="D91" s="35"/>
      <c r="E91" s="35"/>
      <c r="F91" s="35"/>
      <c r="G91" s="35"/>
      <c r="H91" s="35"/>
      <c r="I91" s="35"/>
      <c r="J91" s="35"/>
      <c r="K91" s="7"/>
      <c r="L91" s="7"/>
      <c r="M91" s="7"/>
      <c r="N91" s="7"/>
      <c r="O91" s="14">
        <f>O85</f>
        <v>0</v>
      </c>
      <c r="P91" s="14">
        <f>IF(O85&lt;&gt;0,P85/O85,IF(AND(O85=0,P85&lt;&gt;0),P85/P85,P85))</f>
        <v>1</v>
      </c>
      <c r="Q91" s="14">
        <f>IF(O85&lt;&gt;0,Q85/O85,IF(AND(O85=0,P85&lt;&gt;0),Q85/P85,IF(AND(O85=0,P85=0,Q85&lt;&gt;0),Q85/Q85,Q85)))</f>
        <v>0</v>
      </c>
      <c r="R91" s="14">
        <f>IF(O85&lt;&gt;0,R85/O85,IF(AND(O85=0,P85&lt;&gt;0),R85/P85,IF(AND(O85=0,P85=0,Q85&lt;&gt;0),R85/Q85,IF(AND(O85=0,P85=0,Q85=0,R85&lt;&gt;0),R85/R85,R85))))</f>
        <v>0</v>
      </c>
      <c r="S91" s="14">
        <f>(IF(O85&lt;&gt;0,S85/O85,IF(AND(O85=0,P85&lt;&gt;0),S85/P85,IF(AND(O85=0,P85=0,Q85&lt;&gt;0),S85/Q85,IF(AND(O85=0,P85=0,Q85=0,R85&lt;&gt;0),S85/R85,IF(AND(O85=0,P85=0,Q85=0,R85=0,S85&lt;&gt;0),S85/S85,S85))))))</f>
        <v>3</v>
      </c>
      <c r="T91" s="14"/>
      <c r="U91" s="14"/>
      <c r="V91" s="14"/>
      <c r="W91" s="14">
        <f>R91</f>
        <v>0</v>
      </c>
      <c r="X91" s="14">
        <f>IF(Y92=999,999,IF(AND(O91=0,P91&lt;&gt;0),S91/P91,IF(AND(O91=0,P91=0,Q91&lt;&gt;0),S91/Q91,IF(AND(O91=0,P91=0,Q91=0,R91&lt;&gt;0),S91/R91,IF(AND(O91=0,P91=0,Q91=0,R91=0,S91=0),1111,999)))))</f>
        <v>3</v>
      </c>
      <c r="Y91" s="14"/>
      <c r="Z91" s="7"/>
      <c r="AA91" s="7"/>
      <c r="AB91" s="7"/>
      <c r="AC91" s="7"/>
    </row>
    <row r="92" spans="1:29" ht="15">
      <c r="A92" s="7"/>
      <c r="B92" s="7"/>
      <c r="C92" s="7"/>
      <c r="D92" s="35"/>
      <c r="E92" s="35"/>
      <c r="F92" s="35"/>
      <c r="G92" s="7"/>
      <c r="H92" s="35"/>
      <c r="I92" s="35"/>
      <c r="J92" s="35"/>
      <c r="K92" s="7"/>
      <c r="L92" s="7"/>
      <c r="M92" s="7"/>
      <c r="N92" s="7"/>
      <c r="O92" s="14">
        <f>O86</f>
        <v>0</v>
      </c>
      <c r="P92" s="14">
        <f>IF(O86&lt;&gt;0,P86/O86,IF(AND(O86=0,P86&lt;&gt;0),P86/P86,P86))</f>
        <v>0</v>
      </c>
      <c r="Q92" s="14">
        <f>IF(O86&lt;&gt;0,Q86/O86,IF(AND(O86=0,P86&lt;&gt;0,),Q86/P86,IF(AND(O86=0,P86=0,Q86&lt;&gt;0),Q86/Q86,Q86)))</f>
        <v>0</v>
      </c>
      <c r="R92" s="14">
        <f>IF(O86&lt;&gt;0,R86/O86,IF(AND(O86=0,P86&lt;&gt;0,),R86/P86,IF(AND(O86=0,P86=0,Q86&lt;&gt;0),R86/Q86,IF(AND(O86=0,P86=0,Q86=0,R86&lt;&gt;0),R86/R86,R86))))</f>
        <v>0</v>
      </c>
      <c r="S92" s="14">
        <f>IF(O86&lt;&gt;0,S86/O86,IF(AND(O86=0,P86&lt;&gt;0,),S86/P86,IF(AND(O86=0,P86=0,Q86&lt;&gt;0),S86/Q86,IF(AND(O86=0,P86=0,Q86=0,R86&lt;&gt;0),S86/R86,IF(AND(O86=0,P86=0,Q86=0,R86=0,S86&lt;&gt;0),S86/S86,S86)))))</f>
        <v>0</v>
      </c>
      <c r="T92" s="14"/>
      <c r="U92" s="14"/>
      <c r="V92" s="14"/>
      <c r="W92" s="14"/>
      <c r="X92" s="14">
        <f>R92</f>
        <v>0</v>
      </c>
      <c r="Y92" s="14">
        <f>IF(AND(O92=0,P92=0,Q92=0,R92=0,S92=0),1111,IF(AND(O92=0,P92=0,Q92=0,R92=0,S92&lt;&gt;0),999,IF(AND(O92=0,P92=0,Q92&lt;&gt;0,R92=0),S92/Q92,"?")))</f>
        <v>1111</v>
      </c>
      <c r="Z92" s="7"/>
      <c r="AA92" s="7"/>
      <c r="AB92" s="7"/>
      <c r="AC92" s="7"/>
    </row>
    <row r="93" spans="1:29" ht="20.25">
      <c r="A93" s="7"/>
      <c r="B93" s="18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Z93" s="7"/>
      <c r="AA93" s="7"/>
      <c r="AB93" s="7"/>
      <c r="AC93" s="7"/>
    </row>
    <row r="94" spans="1:29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Z94" s="7"/>
      <c r="AA94" s="7"/>
      <c r="AB94" s="7"/>
      <c r="AC94" s="7"/>
    </row>
    <row r="95" spans="1:29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Z95" s="7"/>
      <c r="AA95" s="7"/>
      <c r="AB95" s="7"/>
      <c r="AC95" s="7"/>
    </row>
    <row r="96" spans="1:29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Z96" s="7"/>
      <c r="AA96" s="7"/>
      <c r="AB96" s="7"/>
      <c r="AC96" s="7"/>
    </row>
    <row r="97" spans="1:29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Z97" s="7"/>
      <c r="AA97" s="7"/>
      <c r="AB97" s="7"/>
      <c r="AC97" s="7"/>
    </row>
    <row r="98" spans="1:29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Z98" s="7"/>
      <c r="AA98" s="7"/>
      <c r="AB98" s="7"/>
      <c r="AC98" s="7"/>
    </row>
    <row r="99" spans="1:29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Z99" s="7"/>
      <c r="AA99" s="7"/>
      <c r="AB99" s="7"/>
      <c r="AC99" s="7"/>
    </row>
    <row r="100" spans="1:29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Z100" s="7"/>
      <c r="AA100" s="7"/>
      <c r="AB100" s="7"/>
      <c r="AC100" s="7"/>
    </row>
    <row r="101" spans="1:29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Z101" s="7"/>
      <c r="AA101" s="7"/>
      <c r="AB101" s="7"/>
      <c r="AC101" s="7"/>
    </row>
    <row r="102" spans="1:29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Z102" s="7"/>
      <c r="AA102" s="7"/>
      <c r="AB102" s="7"/>
      <c r="AC102" s="7"/>
    </row>
    <row r="103" spans="1:29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Z103" s="7"/>
      <c r="AA103" s="7"/>
      <c r="AB103" s="7"/>
      <c r="AC103" s="7"/>
    </row>
    <row r="104" spans="1:29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Z104" s="7"/>
      <c r="AA104" s="7"/>
      <c r="AB104" s="7"/>
      <c r="AC104" s="7"/>
    </row>
    <row r="105" spans="1:29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Z105" s="7"/>
      <c r="AA105" s="7"/>
      <c r="AB105" s="7"/>
      <c r="AC105" s="7"/>
    </row>
    <row r="106" spans="1:29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Z106" s="7"/>
      <c r="AA106" s="7"/>
      <c r="AB106" s="7"/>
      <c r="AC106" s="7"/>
    </row>
    <row r="107" spans="26:29" ht="12.75">
      <c r="Z107" s="7"/>
      <c r="AA107" s="7"/>
      <c r="AB107" s="7"/>
      <c r="AC107" s="7"/>
    </row>
    <row r="108" spans="26:29" ht="12.75">
      <c r="Z108" s="7"/>
      <c r="AA108" s="7"/>
      <c r="AB108" s="7"/>
      <c r="AC108" s="7"/>
    </row>
    <row r="109" spans="26:29" ht="12.75">
      <c r="Z109" s="7"/>
      <c r="AA109" s="7"/>
      <c r="AB109" s="7"/>
      <c r="AC109" s="7"/>
    </row>
  </sheetData>
  <sheetProtection password="8089" sheet="1" objects="1" scenarios="1" selectLockedCells="1"/>
  <conditionalFormatting sqref="C70:I71 O84:S89 O66:S68 O72:S74 O78:S80 O61:U62 Z17:AD18 Z40:AD45 Z22:AD24 Z28:AD30 Z34:AD36 E39:G43 O40:S45 O22:S24 O28:S30 O34:S36 O17:U18 O11:U14">
    <cfRule type="expression" priority="1" dxfId="26" stopIfTrue="1">
      <formula>$H$1=852456</formula>
    </cfRule>
    <cfRule type="expression" priority="2" dxfId="17" stopIfTrue="1">
      <formula>$H$1&lt;&gt;852456</formula>
    </cfRule>
  </conditionalFormatting>
  <conditionalFormatting sqref="I73 G73 E73 C73">
    <cfRule type="expression" priority="3" dxfId="1" stopIfTrue="1">
      <formula>AND($Y$92=1111,$X$91=1111)</formula>
    </cfRule>
    <cfRule type="expression" priority="4" dxfId="0" stopIfTrue="1">
      <formula>OR($Y$92&lt;&gt;1111,$X$91&lt;&gt;1111)</formula>
    </cfRule>
  </conditionalFormatting>
  <conditionalFormatting sqref="V77:Y92 T63:U92 V70:W71 AE19:AF48 V26:W27 T19:U48 V46:Y48 AG45:AJ47">
    <cfRule type="expression" priority="5" dxfId="22" stopIfTrue="1">
      <formula>$H$1=852456</formula>
    </cfRule>
    <cfRule type="expression" priority="6" dxfId="17" stopIfTrue="1">
      <formula>$H$1&lt;&gt;852456</formula>
    </cfRule>
  </conditionalFormatting>
  <conditionalFormatting sqref="O90:S92 O81:S83 O69:S71 O75:S77 O63:S65 Z19:AD21 Z37:AD39 Z25:AD27 Z31:AD33 Z46:AD48 O46:S48 O37:S39 O25:S27 O31:S33 O19:S21">
    <cfRule type="expression" priority="7" dxfId="20" stopIfTrue="1">
      <formula>$H$1=852456</formula>
    </cfRule>
    <cfRule type="expression" priority="8" dxfId="17" stopIfTrue="1">
      <formula>$H$1&lt;&gt;852456</formula>
    </cfRule>
  </conditionalFormatting>
  <conditionalFormatting sqref="I15">
    <cfRule type="expression" priority="9" dxfId="1" stopIfTrue="1">
      <formula>AND(#REF!=I15,AND($I$2=852456,#REF!=$R$212))</formula>
    </cfRule>
    <cfRule type="expression" priority="10" dxfId="17" stopIfTrue="1">
      <formula>OR($I$2&lt;&gt;852456,#REF!&lt;&gt;$R$212)</formula>
    </cfRule>
    <cfRule type="expression" priority="11" dxfId="0" stopIfTrue="1">
      <formula>AND(#REF!&lt;&gt;I15,AND($I$2=852456,#REF!=$R$212))</formula>
    </cfRule>
  </conditionalFormatting>
  <conditionalFormatting sqref="C41:C42">
    <cfRule type="expression" priority="12" dxfId="1" stopIfTrue="1">
      <formula>AND($X$47=1111,$Y$48=1111)</formula>
    </cfRule>
    <cfRule type="expression" priority="13" dxfId="0" stopIfTrue="1">
      <formula>OR($X$47&lt;&gt;1111,$Y$48&lt;&gt;1111)</formula>
    </cfRule>
  </conditionalFormatting>
  <conditionalFormatting sqref="D51">
    <cfRule type="cellIs" priority="14" dxfId="1" operator="equal" stopIfTrue="1">
      <formula>$D$12</formula>
    </cfRule>
    <cfRule type="cellIs" priority="15" dxfId="0" operator="notEqual" stopIfTrue="1">
      <formula>$D$12</formula>
    </cfRule>
  </conditionalFormatting>
  <conditionalFormatting sqref="D52">
    <cfRule type="cellIs" priority="16" dxfId="1" operator="equal" stopIfTrue="1">
      <formula>$D$13</formula>
    </cfRule>
    <cfRule type="cellIs" priority="17" dxfId="0" operator="notEqual" stopIfTrue="1">
      <formula>$D$13</formula>
    </cfRule>
  </conditionalFormatting>
  <conditionalFormatting sqref="D53">
    <cfRule type="cellIs" priority="18" dxfId="1" operator="equal" stopIfTrue="1">
      <formula>$D$14</formula>
    </cfRule>
    <cfRule type="cellIs" priority="19" dxfId="0" operator="notEqual" stopIfTrue="1">
      <formula>$D$14</formula>
    </cfRule>
  </conditionalFormatting>
  <conditionalFormatting sqref="F51">
    <cfRule type="cellIs" priority="20" dxfId="1" operator="equal" stopIfTrue="1">
      <formula>$C$40</formula>
    </cfRule>
    <cfRule type="cellIs" priority="21" dxfId="0" operator="notEqual" stopIfTrue="1">
      <formula>$C$40</formula>
    </cfRule>
  </conditionalFormatting>
  <conditionalFormatting sqref="F52">
    <cfRule type="cellIs" priority="22" dxfId="1" operator="equal" stopIfTrue="1">
      <formula>$C$41</formula>
    </cfRule>
    <cfRule type="cellIs" priority="23" dxfId="0" operator="notEqual" stopIfTrue="1">
      <formula>$C$41</formula>
    </cfRule>
  </conditionalFormatting>
  <conditionalFormatting sqref="F53">
    <cfRule type="cellIs" priority="24" dxfId="1" operator="equal" stopIfTrue="1">
      <formula>$C$42</formula>
    </cfRule>
    <cfRule type="cellIs" priority="25" dxfId="0" operator="notEqual" stopIfTrue="1">
      <formula>$C$42</formula>
    </cfRule>
  </conditionalFormatting>
  <conditionalFormatting sqref="C40">
    <cfRule type="expression" priority="26" dxfId="1" stopIfTrue="1">
      <formula>AND($X$47=1111,$Y$48=1111)</formula>
    </cfRule>
    <cfRule type="expression" priority="27" dxfId="0" stopIfTrue="1">
      <formula>OR($X$47&lt;&gt;1111,$Y$48&lt;&gt;1111)</formula>
    </cfRule>
  </conditionalFormatting>
  <hyperlinks>
    <hyperlink ref="B4" location="'Aufgabe 1 und 2'!A1" display="Zurück zur Auswahl"/>
  </hyperlinks>
  <printOptions/>
  <pageMargins left="0.787401575" right="0.787401575" top="0.984251969" bottom="0.984251969" header="0.4921259845" footer="0.49212598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Gymnasium Walldorf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Otto Fell</cp:lastModifiedBy>
  <cp:lastPrinted>2010-08-08T17:43:03Z</cp:lastPrinted>
  <dcterms:created xsi:type="dcterms:W3CDTF">2010-07-12T14:09:44Z</dcterms:created>
  <dcterms:modified xsi:type="dcterms:W3CDTF">2011-09-08T11:32:01Z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